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\НА ПОДПИСЬ электронной подписью\на подпись Календ. уч. графики Марковская\Дошкольное образование 2017, 2018, 2019, 2020\"/>
    </mc:Choice>
  </mc:AlternateContent>
  <bookViews>
    <workbookView xWindow="135" yWindow="-270" windowWidth="25260" windowHeight="11490" tabRatio="656"/>
  </bookViews>
  <sheets>
    <sheet name="титульный" sheetId="10" r:id="rId1"/>
    <sheet name="1 курс" sheetId="2" r:id="rId2"/>
    <sheet name="гр аттестаций 1 курс" sheetId="12" r:id="rId3"/>
    <sheet name="2 курс" sheetId="7" r:id="rId4"/>
    <sheet name="гр аттестаций 2 курс" sheetId="13" r:id="rId5"/>
    <sheet name="3 курс" sheetId="8" r:id="rId6"/>
    <sheet name="гр аттестаций 3 курс" sheetId="14" r:id="rId7"/>
    <sheet name="4 курс" sheetId="9" r:id="rId8"/>
    <sheet name="гр аттестаций 4 курс" sheetId="11" r:id="rId9"/>
  </sheets>
  <definedNames>
    <definedName name="_ftn1" localSheetId="8">'гр аттестаций 4 курс'!$B$47</definedName>
    <definedName name="_ftnref1" localSheetId="8">'гр аттестаций 4 курс'!$B$44</definedName>
    <definedName name="_xlnm.Print_Area" localSheetId="1">'1 курс'!$A$2:$BF$46</definedName>
    <definedName name="_xlnm.Print_Area" localSheetId="3">'2 курс'!$A$1:$BF$67</definedName>
    <definedName name="_xlnm.Print_Area" localSheetId="5">'3 курс'!$A$2:$BF$60</definedName>
    <definedName name="_xlnm.Print_Area" localSheetId="7">'4 курс'!$A$1:$BF$47</definedName>
    <definedName name="_xlnm.Print_Area" localSheetId="2">'гр аттестаций 1 курс'!$A$1:$BE$44</definedName>
    <definedName name="_xlnm.Print_Area" localSheetId="4">'гр аттестаций 2 курс'!$A$1:$BE$65</definedName>
    <definedName name="_xlnm.Print_Area" localSheetId="6">'гр аттестаций 3 курс'!$A$1:$BE$58</definedName>
  </definedNames>
  <calcPr calcId="162913"/>
</workbook>
</file>

<file path=xl/calcChain.xml><?xml version="1.0" encoding="utf-8"?>
<calcChain xmlns="http://schemas.openxmlformats.org/spreadsheetml/2006/main">
  <c r="BF42" i="11" l="1"/>
  <c r="BF43" i="11"/>
  <c r="BF44" i="11"/>
  <c r="BF45" i="11"/>
  <c r="BF35" i="11"/>
  <c r="BF8" i="11"/>
  <c r="BF9" i="11"/>
  <c r="BF10" i="11"/>
  <c r="BF11" i="11"/>
  <c r="BF12" i="11"/>
  <c r="BF7" i="11"/>
  <c r="AJ37" i="9"/>
  <c r="AI37" i="9"/>
  <c r="BF42" i="9"/>
  <c r="BF58" i="14"/>
  <c r="BF37" i="14"/>
  <c r="BF38" i="14"/>
  <c r="BF53" i="14"/>
  <c r="BF54" i="14"/>
  <c r="BF55" i="14"/>
  <c r="BF56" i="14"/>
  <c r="BF51" i="14"/>
  <c r="BF52" i="14"/>
  <c r="BF42" i="12"/>
  <c r="BF43" i="12"/>
  <c r="BF44" i="1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V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E9" i="2"/>
  <c r="BF9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V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E8" i="2"/>
  <c r="BF8" i="2"/>
  <c r="BF26" i="2"/>
  <c r="BF27" i="2"/>
  <c r="AG27" i="9"/>
  <c r="AH27" i="9"/>
  <c r="AI27" i="9"/>
  <c r="AJ27" i="9"/>
  <c r="AF27" i="9"/>
  <c r="O27" i="9"/>
  <c r="P27" i="9"/>
  <c r="Q27" i="9"/>
  <c r="R27" i="9"/>
  <c r="S27" i="9"/>
  <c r="T27" i="9"/>
  <c r="U27" i="9"/>
  <c r="N27" i="9"/>
  <c r="Y8" i="9"/>
  <c r="Z8" i="9"/>
  <c r="AA8" i="9"/>
  <c r="AB8" i="9"/>
  <c r="AC8" i="9"/>
  <c r="AD8" i="9"/>
  <c r="AE8" i="9"/>
  <c r="X8" i="9"/>
  <c r="H8" i="9"/>
  <c r="I8" i="9"/>
  <c r="J8" i="9"/>
  <c r="K8" i="9"/>
  <c r="L8" i="9"/>
  <c r="M8" i="9"/>
  <c r="F8" i="9"/>
  <c r="G8" i="9"/>
  <c r="E8" i="9"/>
  <c r="F7" i="9"/>
  <c r="G7" i="9"/>
  <c r="H7" i="9"/>
  <c r="I7" i="9"/>
  <c r="J7" i="9"/>
  <c r="K7" i="9"/>
  <c r="L7" i="9"/>
  <c r="M7" i="9"/>
  <c r="V7" i="9"/>
  <c r="W7" i="9"/>
  <c r="X7" i="9"/>
  <c r="Y7" i="9"/>
  <c r="Z7" i="9"/>
  <c r="AA7" i="9"/>
  <c r="AB7" i="9"/>
  <c r="AC7" i="9"/>
  <c r="AD7" i="9"/>
  <c r="AE7" i="9"/>
  <c r="E7" i="9"/>
  <c r="BF11" i="9"/>
  <c r="BF12" i="9"/>
  <c r="BF13" i="9"/>
  <c r="BF14" i="9"/>
  <c r="BF15" i="9"/>
  <c r="BF16" i="9"/>
  <c r="BF17" i="9"/>
  <c r="BF18" i="9"/>
  <c r="BF11" i="12"/>
  <c r="BF10" i="12"/>
  <c r="E15" i="8"/>
  <c r="AT14" i="8"/>
  <c r="T25" i="8"/>
  <c r="S25" i="8"/>
  <c r="AS53" i="8"/>
  <c r="AT53" i="8"/>
  <c r="AU53" i="8"/>
  <c r="AR53" i="8"/>
  <c r="E45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X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E33" i="8"/>
  <c r="AS32" i="8"/>
  <c r="AT32" i="8"/>
  <c r="AU32" i="8"/>
  <c r="AR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X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E32" i="8"/>
  <c r="AX26" i="8"/>
  <c r="AY26" i="8"/>
  <c r="AZ26" i="8"/>
  <c r="BA26" i="8"/>
  <c r="BB26" i="8"/>
  <c r="BC26" i="8"/>
  <c r="BD26" i="8"/>
  <c r="BE26" i="8"/>
  <c r="AW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V26" i="8"/>
  <c r="AX25" i="8"/>
  <c r="AY25" i="8"/>
  <c r="AZ25" i="8"/>
  <c r="BA25" i="8"/>
  <c r="BB25" i="8"/>
  <c r="BC25" i="8"/>
  <c r="BD25" i="8"/>
  <c r="BE25" i="8"/>
  <c r="AW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T13" i="8"/>
  <c r="AU25" i="8"/>
  <c r="V25" i="8"/>
  <c r="BF38" i="8"/>
  <c r="BF39" i="8"/>
  <c r="T32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E26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E25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X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E16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X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BF21" i="8"/>
  <c r="BF22" i="8"/>
  <c r="BF36" i="8"/>
  <c r="BF37" i="8"/>
  <c r="BF45" i="13"/>
  <c r="BF46" i="13"/>
  <c r="BF51" i="13"/>
  <c r="BF59" i="13"/>
  <c r="BF60" i="13"/>
  <c r="AR37" i="7"/>
  <c r="AS37" i="7"/>
  <c r="AT37" i="7"/>
  <c r="AQ37" i="7"/>
  <c r="AQ25" i="7"/>
  <c r="AQ65" i="7"/>
  <c r="AQ67" i="7"/>
  <c r="AR47" i="7"/>
  <c r="AS47" i="7"/>
  <c r="AT47" i="7"/>
  <c r="AQ47" i="7"/>
  <c r="BF59" i="7"/>
  <c r="BF60" i="7"/>
  <c r="BF45" i="7"/>
  <c r="BF46" i="7"/>
  <c r="AT38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U47" i="7"/>
  <c r="AV47" i="7"/>
  <c r="AW47" i="7"/>
  <c r="AX47" i="7"/>
  <c r="AY47" i="7"/>
  <c r="AZ47" i="7"/>
  <c r="BA47" i="7"/>
  <c r="BB47" i="7"/>
  <c r="BC47" i="7"/>
  <c r="BD47" i="7"/>
  <c r="BE47" i="7"/>
  <c r="BF39" i="13"/>
  <c r="BF40" i="13"/>
  <c r="BF57" i="13"/>
  <c r="BF58" i="13"/>
  <c r="BF61" i="13"/>
  <c r="BF62" i="13"/>
  <c r="BF63" i="13"/>
  <c r="BF64" i="13"/>
  <c r="BF65" i="13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X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E48" i="7"/>
  <c r="BF23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E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N26" i="7"/>
  <c r="AO62" i="7"/>
  <c r="AP62" i="7"/>
  <c r="X62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E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X61" i="7"/>
  <c r="BF64" i="7"/>
  <c r="BF63" i="7"/>
  <c r="BF50" i="7"/>
  <c r="BF51" i="7"/>
  <c r="BF52" i="7"/>
  <c r="BF53" i="7"/>
  <c r="BF54" i="7"/>
  <c r="BF55" i="7"/>
  <c r="BF56" i="7"/>
  <c r="BF57" i="7"/>
  <c r="BF58" i="7"/>
  <c r="BF49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V12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V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E11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E12" i="7"/>
  <c r="BF12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V28" i="7"/>
  <c r="AW28" i="7"/>
  <c r="AX28" i="7"/>
  <c r="AY28" i="7"/>
  <c r="AZ28" i="7"/>
  <c r="X28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J25" i="7"/>
  <c r="AK27" i="7"/>
  <c r="AL27" i="7"/>
  <c r="AM27" i="7"/>
  <c r="AN27" i="7"/>
  <c r="AO27" i="7"/>
  <c r="AP27" i="7"/>
  <c r="X27" i="7"/>
  <c r="E27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U66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E8" i="7"/>
  <c r="U7" i="7"/>
  <c r="U65" i="7"/>
  <c r="AW7" i="7"/>
  <c r="AX7" i="7"/>
  <c r="AY7" i="7"/>
  <c r="AZ7" i="7"/>
  <c r="BA7" i="7"/>
  <c r="BB7" i="7"/>
  <c r="BC7" i="7"/>
  <c r="BD7" i="7"/>
  <c r="BE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V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E7" i="7"/>
  <c r="BF20" i="2"/>
  <c r="BF34" i="2"/>
  <c r="BF35" i="2"/>
  <c r="BF36" i="2"/>
  <c r="BF37" i="2"/>
  <c r="BF30" i="2"/>
  <c r="BF31" i="2"/>
  <c r="BF22" i="2"/>
  <c r="BF23" i="2"/>
  <c r="F41" i="2"/>
  <c r="F39" i="2"/>
  <c r="G41" i="2"/>
  <c r="H41" i="2"/>
  <c r="H39" i="2"/>
  <c r="I41" i="2"/>
  <c r="I39" i="2"/>
  <c r="I45" i="2"/>
  <c r="J41" i="2"/>
  <c r="J39" i="2"/>
  <c r="K41" i="2"/>
  <c r="L41" i="2"/>
  <c r="L39" i="2"/>
  <c r="M41" i="2"/>
  <c r="N41" i="2"/>
  <c r="N39" i="2"/>
  <c r="O41" i="2"/>
  <c r="P41" i="2"/>
  <c r="P39" i="2"/>
  <c r="Q41" i="2"/>
  <c r="Q39" i="2"/>
  <c r="Q45" i="2"/>
  <c r="R41" i="2"/>
  <c r="R39" i="2"/>
  <c r="S41" i="2"/>
  <c r="T41" i="2"/>
  <c r="T39" i="2"/>
  <c r="U41" i="2"/>
  <c r="U39" i="2"/>
  <c r="U45" i="2"/>
  <c r="V41" i="2"/>
  <c r="V39" i="2"/>
  <c r="W41" i="2"/>
  <c r="W39" i="2"/>
  <c r="X41" i="2"/>
  <c r="X39" i="2"/>
  <c r="Y41" i="2"/>
  <c r="Y39" i="2"/>
  <c r="Z41" i="2"/>
  <c r="AA41" i="2"/>
  <c r="AA39" i="2"/>
  <c r="AB41" i="2"/>
  <c r="AC41" i="2"/>
  <c r="AC39" i="2"/>
  <c r="AD41" i="2"/>
  <c r="AE41" i="2"/>
  <c r="AE39" i="2"/>
  <c r="AF41" i="2"/>
  <c r="AF39" i="2"/>
  <c r="AF45" i="2"/>
  <c r="AG41" i="2"/>
  <c r="AG39" i="2"/>
  <c r="AH41" i="2"/>
  <c r="AI41" i="2"/>
  <c r="AI39" i="2"/>
  <c r="AJ41" i="2"/>
  <c r="AJ39" i="2"/>
  <c r="AJ45" i="2"/>
  <c r="AK41" i="2"/>
  <c r="AK39" i="2"/>
  <c r="AL41" i="2"/>
  <c r="AL39" i="2"/>
  <c r="AM41" i="2"/>
  <c r="AM39" i="2"/>
  <c r="AN41" i="2"/>
  <c r="AO41" i="2"/>
  <c r="AO39" i="2"/>
  <c r="AP41" i="2"/>
  <c r="AP39" i="2"/>
  <c r="AQ41" i="2"/>
  <c r="AQ39" i="2"/>
  <c r="AR41" i="2"/>
  <c r="AS41" i="2"/>
  <c r="AS39" i="2"/>
  <c r="AT41" i="2"/>
  <c r="AT39" i="2"/>
  <c r="AU41" i="2"/>
  <c r="AU39" i="2"/>
  <c r="AV41" i="2"/>
  <c r="AV39" i="2"/>
  <c r="AW41" i="2"/>
  <c r="AW39" i="2"/>
  <c r="AX41" i="2"/>
  <c r="AX39" i="2"/>
  <c r="AY41" i="2"/>
  <c r="AZ41" i="2"/>
  <c r="AZ39" i="2"/>
  <c r="BA41" i="2"/>
  <c r="BA39" i="2"/>
  <c r="BB41" i="2"/>
  <c r="BB39" i="2"/>
  <c r="BB45" i="2"/>
  <c r="BC41" i="2"/>
  <c r="BD41" i="2"/>
  <c r="BD39" i="2"/>
  <c r="BE41" i="2"/>
  <c r="BE39" i="2"/>
  <c r="E41" i="2"/>
  <c r="U40" i="2"/>
  <c r="U38" i="2"/>
  <c r="U44" i="2"/>
  <c r="V40" i="2"/>
  <c r="V38" i="2"/>
  <c r="W40" i="2"/>
  <c r="W38" i="2"/>
  <c r="X40" i="2"/>
  <c r="Y40" i="2"/>
  <c r="Y38" i="2"/>
  <c r="Z40" i="2"/>
  <c r="Z38" i="2"/>
  <c r="Z44" i="2"/>
  <c r="AA40" i="2"/>
  <c r="AA38" i="2"/>
  <c r="AB40" i="2"/>
  <c r="AB38" i="2"/>
  <c r="AC40" i="2"/>
  <c r="AC38" i="2"/>
  <c r="AC44" i="2"/>
  <c r="AD40" i="2"/>
  <c r="AD38" i="2"/>
  <c r="AE40" i="2"/>
  <c r="AE38" i="2"/>
  <c r="AF40" i="2"/>
  <c r="AG40" i="2"/>
  <c r="AG38" i="2"/>
  <c r="AH40" i="2"/>
  <c r="AI40" i="2"/>
  <c r="AI38" i="2"/>
  <c r="AJ40" i="2"/>
  <c r="AJ38" i="2"/>
  <c r="AK40" i="2"/>
  <c r="AK38" i="2"/>
  <c r="AL40" i="2"/>
  <c r="AL38" i="2"/>
  <c r="AM40" i="2"/>
  <c r="AM38" i="2"/>
  <c r="AN40" i="2"/>
  <c r="AO40" i="2"/>
  <c r="AO38" i="2"/>
  <c r="AP40" i="2"/>
  <c r="AP38" i="2"/>
  <c r="AQ40" i="2"/>
  <c r="AQ38" i="2"/>
  <c r="AR40" i="2"/>
  <c r="AR38" i="2"/>
  <c r="AS40" i="2"/>
  <c r="AS38" i="2"/>
  <c r="AT40" i="2"/>
  <c r="AT38" i="2"/>
  <c r="AT44" i="2"/>
  <c r="AU40" i="2"/>
  <c r="AU38" i="2"/>
  <c r="AV40" i="2"/>
  <c r="AW40" i="2"/>
  <c r="AW38" i="2"/>
  <c r="AX40" i="2"/>
  <c r="AX38" i="2"/>
  <c r="AY40" i="2"/>
  <c r="AY38" i="2"/>
  <c r="AY44" i="2"/>
  <c r="AZ40" i="2"/>
  <c r="BA40" i="2"/>
  <c r="BA38" i="2"/>
  <c r="BB40" i="2"/>
  <c r="BB38" i="2"/>
  <c r="BC40" i="2"/>
  <c r="BC38" i="2"/>
  <c r="BD40" i="2"/>
  <c r="BE40" i="2"/>
  <c r="BE38" i="2"/>
  <c r="F40" i="2"/>
  <c r="F38" i="2"/>
  <c r="G40" i="2"/>
  <c r="G38" i="2"/>
  <c r="H40" i="2"/>
  <c r="H38" i="2"/>
  <c r="H44" i="2"/>
  <c r="I40" i="2"/>
  <c r="I38" i="2"/>
  <c r="J40" i="2"/>
  <c r="K40" i="2"/>
  <c r="K38" i="2"/>
  <c r="L40" i="2"/>
  <c r="L38" i="2"/>
  <c r="M40" i="2"/>
  <c r="M38" i="2"/>
  <c r="N40" i="2"/>
  <c r="O40" i="2"/>
  <c r="O38" i="2"/>
  <c r="P40" i="2"/>
  <c r="P38" i="2"/>
  <c r="P44" i="2"/>
  <c r="Q40" i="2"/>
  <c r="Q38" i="2"/>
  <c r="R40" i="2"/>
  <c r="S40" i="2"/>
  <c r="S38" i="2"/>
  <c r="T40" i="2"/>
  <c r="T38" i="2"/>
  <c r="T44" i="2"/>
  <c r="E40" i="2"/>
  <c r="AB37" i="9"/>
  <c r="AB27" i="9"/>
  <c r="BF44" i="9"/>
  <c r="E37" i="9"/>
  <c r="E28" i="9"/>
  <c r="E27" i="9"/>
  <c r="BF33" i="9"/>
  <c r="BF34" i="9"/>
  <c r="BF35" i="9"/>
  <c r="F27" i="9"/>
  <c r="G27" i="9"/>
  <c r="H27" i="9"/>
  <c r="I27" i="9"/>
  <c r="J27" i="9"/>
  <c r="K27" i="9"/>
  <c r="L27" i="9"/>
  <c r="M27" i="9"/>
  <c r="V27" i="9"/>
  <c r="W27" i="9"/>
  <c r="X27" i="9"/>
  <c r="Y27" i="9"/>
  <c r="Z27" i="9"/>
  <c r="AA27" i="9"/>
  <c r="AC27" i="9"/>
  <c r="AD27" i="9"/>
  <c r="AE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BA27" i="9"/>
  <c r="BB27" i="9"/>
  <c r="BC27" i="9"/>
  <c r="BD27" i="9"/>
  <c r="BE27" i="9"/>
  <c r="F28" i="9"/>
  <c r="G28" i="9"/>
  <c r="H28" i="9"/>
  <c r="I28" i="9"/>
  <c r="J28" i="9"/>
  <c r="K28" i="9"/>
  <c r="L28" i="9"/>
  <c r="M28" i="9"/>
  <c r="V28" i="9"/>
  <c r="W28" i="9"/>
  <c r="X28" i="9"/>
  <c r="Y28" i="9"/>
  <c r="Z28" i="9"/>
  <c r="AA28" i="9"/>
  <c r="AB28" i="9"/>
  <c r="AC28" i="9"/>
  <c r="AD28" i="9"/>
  <c r="AE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BA28" i="9"/>
  <c r="BB28" i="9"/>
  <c r="BC28" i="9"/>
  <c r="BD28" i="9"/>
  <c r="BE28" i="9"/>
  <c r="F21" i="9"/>
  <c r="G21" i="9"/>
  <c r="H21" i="9"/>
  <c r="I21" i="9"/>
  <c r="J21" i="9"/>
  <c r="K21" i="9"/>
  <c r="L21" i="9"/>
  <c r="M21" i="9"/>
  <c r="V21" i="9"/>
  <c r="W21" i="9"/>
  <c r="X21" i="9"/>
  <c r="Y21" i="9"/>
  <c r="Z21" i="9"/>
  <c r="AA21" i="9"/>
  <c r="AB21" i="9"/>
  <c r="AB19" i="9"/>
  <c r="AC21" i="9"/>
  <c r="AD21" i="9"/>
  <c r="AE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BA21" i="9"/>
  <c r="BB21" i="9"/>
  <c r="BC21" i="9"/>
  <c r="BD21" i="9"/>
  <c r="BE21" i="9"/>
  <c r="E21" i="9"/>
  <c r="F22" i="9"/>
  <c r="G22" i="9"/>
  <c r="H22" i="9"/>
  <c r="I22" i="9"/>
  <c r="J22" i="9"/>
  <c r="K22" i="9"/>
  <c r="L22" i="9"/>
  <c r="M22" i="9"/>
  <c r="V22" i="9"/>
  <c r="W22" i="9"/>
  <c r="X22" i="9"/>
  <c r="Y22" i="9"/>
  <c r="Z22" i="9"/>
  <c r="AA22" i="9"/>
  <c r="AB22" i="9"/>
  <c r="AC22" i="9"/>
  <c r="AD22" i="9"/>
  <c r="AE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BA22" i="9"/>
  <c r="BB22" i="9"/>
  <c r="BC22" i="9"/>
  <c r="BD22" i="9"/>
  <c r="BE22" i="9"/>
  <c r="E22" i="9"/>
  <c r="BF23" i="8"/>
  <c r="BF24" i="8"/>
  <c r="BF40" i="8"/>
  <c r="BF41" i="8"/>
  <c r="E53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U46" i="8"/>
  <c r="AV46" i="8"/>
  <c r="AW46" i="8"/>
  <c r="AX46" i="8"/>
  <c r="AY46" i="8"/>
  <c r="AZ46" i="8"/>
  <c r="BA46" i="8"/>
  <c r="BB46" i="8"/>
  <c r="BC46" i="8"/>
  <c r="BD46" i="8"/>
  <c r="B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V46" i="8"/>
  <c r="W46" i="8"/>
  <c r="X46" i="8"/>
  <c r="Y46" i="8"/>
  <c r="Z46" i="8"/>
  <c r="AA46" i="8"/>
  <c r="AB46" i="8"/>
  <c r="E46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S13" i="8"/>
  <c r="AS58" i="8"/>
  <c r="AU45" i="8"/>
  <c r="AV45" i="8"/>
  <c r="AW45" i="8"/>
  <c r="AX45" i="8"/>
  <c r="AY45" i="8"/>
  <c r="AZ45" i="8"/>
  <c r="BA45" i="8"/>
  <c r="BB45" i="8"/>
  <c r="BC45" i="8"/>
  <c r="BD45" i="8"/>
  <c r="B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V45" i="8"/>
  <c r="W45" i="8"/>
  <c r="X45" i="8"/>
  <c r="Y45" i="8"/>
  <c r="Z45" i="8"/>
  <c r="AA45" i="8"/>
  <c r="AB45" i="8"/>
  <c r="AC45" i="8"/>
  <c r="AD45" i="8"/>
  <c r="AE45" i="8"/>
  <c r="AF45" i="8"/>
  <c r="AR16" i="8"/>
  <c r="AS16" i="8"/>
  <c r="AU16" i="8"/>
  <c r="AU14" i="8"/>
  <c r="AW16" i="8"/>
  <c r="AX16" i="8"/>
  <c r="AY16" i="8"/>
  <c r="AZ16" i="8"/>
  <c r="BA16" i="8"/>
  <c r="BB16" i="8"/>
  <c r="BC16" i="8"/>
  <c r="BD16" i="8"/>
  <c r="BE16" i="8"/>
  <c r="S16" i="8"/>
  <c r="T16" i="8"/>
  <c r="V16" i="8"/>
  <c r="W16" i="8"/>
  <c r="AW15" i="8"/>
  <c r="AX15" i="8"/>
  <c r="AY15" i="8"/>
  <c r="AZ15" i="8"/>
  <c r="BA15" i="8"/>
  <c r="BB15" i="8"/>
  <c r="BC15" i="8"/>
  <c r="BD15" i="8"/>
  <c r="BE15" i="8"/>
  <c r="V15" i="8"/>
  <c r="W15" i="8"/>
  <c r="E7" i="8"/>
  <c r="BF27" i="8"/>
  <c r="BF28" i="8"/>
  <c r="BF29" i="8"/>
  <c r="BF30" i="8"/>
  <c r="BF31" i="8"/>
  <c r="AK8" i="8"/>
  <c r="AL8" i="8"/>
  <c r="AM8" i="8"/>
  <c r="AN8" i="8"/>
  <c r="AO8" i="8"/>
  <c r="AP8" i="8"/>
  <c r="AQ8" i="8"/>
  <c r="AR8" i="8"/>
  <c r="AS8" i="8"/>
  <c r="AT8" i="8"/>
  <c r="AU8" i="8"/>
  <c r="AW8" i="8"/>
  <c r="AX8" i="8"/>
  <c r="AY8" i="8"/>
  <c r="AZ8" i="8"/>
  <c r="BA8" i="8"/>
  <c r="BB8" i="8"/>
  <c r="BC8" i="8"/>
  <c r="BD8" i="8"/>
  <c r="B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E8" i="8"/>
  <c r="BF8" i="8"/>
  <c r="AL7" i="8"/>
  <c r="AM7" i="8"/>
  <c r="AN7" i="8"/>
  <c r="AO7" i="8"/>
  <c r="AP7" i="8"/>
  <c r="AQ7" i="8"/>
  <c r="AR7" i="8"/>
  <c r="AS7" i="8"/>
  <c r="AT7" i="8"/>
  <c r="AU7" i="8"/>
  <c r="AW7" i="8"/>
  <c r="AX7" i="8"/>
  <c r="AY7" i="8"/>
  <c r="AZ7" i="8"/>
  <c r="BA7" i="8"/>
  <c r="BB7" i="8"/>
  <c r="BC7" i="8"/>
  <c r="BD7" i="8"/>
  <c r="BE7" i="8"/>
  <c r="P7" i="8"/>
  <c r="Q7" i="8"/>
  <c r="R7" i="8"/>
  <c r="S7" i="8"/>
  <c r="T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F7" i="8"/>
  <c r="G7" i="8"/>
  <c r="H7" i="8"/>
  <c r="I7" i="8"/>
  <c r="J7" i="8"/>
  <c r="K7" i="8"/>
  <c r="L7" i="8"/>
  <c r="M7" i="8"/>
  <c r="N7" i="8"/>
  <c r="O7" i="8"/>
  <c r="BF8" i="13"/>
  <c r="BF9" i="13"/>
  <c r="BF10" i="13"/>
  <c r="BF11" i="13"/>
  <c r="BF12" i="13"/>
  <c r="BF13" i="13"/>
  <c r="BF14" i="13"/>
  <c r="BF15" i="13"/>
  <c r="BF16" i="13"/>
  <c r="BF7" i="13"/>
  <c r="X19" i="7"/>
  <c r="X38" i="7"/>
  <c r="X37" i="7"/>
  <c r="BF43" i="7"/>
  <c r="BF44" i="7"/>
  <c r="BF34" i="7"/>
  <c r="BF35" i="7"/>
  <c r="BF36" i="7"/>
  <c r="BF9" i="7"/>
  <c r="BF10" i="7"/>
  <c r="E38" i="7"/>
  <c r="E37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U48" i="7"/>
  <c r="V48" i="7"/>
  <c r="W48" i="7"/>
  <c r="Z38" i="7"/>
  <c r="AA38" i="7"/>
  <c r="AB38" i="7"/>
  <c r="AC38" i="7"/>
  <c r="AD38" i="7"/>
  <c r="AE38" i="7"/>
  <c r="AF38" i="7"/>
  <c r="AG38" i="7"/>
  <c r="AH38" i="7"/>
  <c r="AI38" i="7"/>
  <c r="AJ38" i="7"/>
  <c r="AJ26" i="7"/>
  <c r="AK38" i="7"/>
  <c r="AL38" i="7"/>
  <c r="AM38" i="7"/>
  <c r="AN38" i="7"/>
  <c r="AO38" i="7"/>
  <c r="AP38" i="7"/>
  <c r="AV38" i="7"/>
  <c r="AW38" i="7"/>
  <c r="AX38" i="7"/>
  <c r="AY38" i="7"/>
  <c r="AZ38" i="7"/>
  <c r="BA38" i="7"/>
  <c r="BB38" i="7"/>
  <c r="BC38" i="7"/>
  <c r="BD38" i="7"/>
  <c r="B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V38" i="7"/>
  <c r="W38" i="7"/>
  <c r="Y38" i="7"/>
  <c r="AJ37" i="7"/>
  <c r="AK37" i="7"/>
  <c r="AL37" i="7"/>
  <c r="AM37" i="7"/>
  <c r="AN37" i="7"/>
  <c r="AO37" i="7"/>
  <c r="AP37" i="7"/>
  <c r="AV37" i="7"/>
  <c r="AW37" i="7"/>
  <c r="AX37" i="7"/>
  <c r="AY37" i="7"/>
  <c r="AZ37" i="7"/>
  <c r="BA37" i="7"/>
  <c r="BB37" i="7"/>
  <c r="BC37" i="7"/>
  <c r="BD37" i="7"/>
  <c r="B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V37" i="7"/>
  <c r="W37" i="7"/>
  <c r="Y37" i="7"/>
  <c r="Y25" i="7"/>
  <c r="Z37" i="7"/>
  <c r="Z25" i="7"/>
  <c r="AA37" i="7"/>
  <c r="AB37" i="7"/>
  <c r="AC37" i="7"/>
  <c r="AD37" i="7"/>
  <c r="AE37" i="7"/>
  <c r="AF37" i="7"/>
  <c r="AG37" i="7"/>
  <c r="AG25" i="7"/>
  <c r="AH37" i="7"/>
  <c r="AI37" i="7"/>
  <c r="BF35" i="12"/>
  <c r="BF36" i="12"/>
  <c r="BF37" i="12"/>
  <c r="BF38" i="12"/>
  <c r="BF39" i="12"/>
  <c r="BF40" i="12"/>
  <c r="G39" i="2"/>
  <c r="G45" i="2"/>
  <c r="K39" i="2"/>
  <c r="K45" i="2"/>
  <c r="M39" i="2"/>
  <c r="M45" i="2"/>
  <c r="O39" i="2"/>
  <c r="O45" i="2"/>
  <c r="S39" i="2"/>
  <c r="S45" i="2"/>
  <c r="Z39" i="2"/>
  <c r="Z45" i="2"/>
  <c r="AB39" i="2"/>
  <c r="AB45" i="2"/>
  <c r="AD39" i="2"/>
  <c r="AD45" i="2"/>
  <c r="AH39" i="2"/>
  <c r="AH45" i="2"/>
  <c r="AN39" i="2"/>
  <c r="AR39" i="2"/>
  <c r="AR45" i="2"/>
  <c r="AY39" i="2"/>
  <c r="BC39" i="2"/>
  <c r="AN38" i="2"/>
  <c r="AN44" i="2"/>
  <c r="AV38" i="2"/>
  <c r="AV44" i="2"/>
  <c r="AZ38" i="2"/>
  <c r="BD38" i="2"/>
  <c r="BD44" i="2"/>
  <c r="J38" i="2"/>
  <c r="J44" i="2"/>
  <c r="L44" i="2"/>
  <c r="N38" i="2"/>
  <c r="N44" i="2"/>
  <c r="R38" i="2"/>
  <c r="X38" i="2"/>
  <c r="X44" i="2"/>
  <c r="AF38" i="2"/>
  <c r="AF44" i="2"/>
  <c r="AH38" i="2"/>
  <c r="AJ44" i="2"/>
  <c r="E38" i="2"/>
  <c r="E44" i="2"/>
  <c r="BF43" i="2"/>
  <c r="BF42" i="2"/>
  <c r="BE45" i="2"/>
  <c r="AZ44" i="2"/>
  <c r="V44" i="2"/>
  <c r="BF41" i="11"/>
  <c r="BF40" i="11"/>
  <c r="BF39" i="11"/>
  <c r="BE38" i="11"/>
  <c r="BF38" i="11"/>
  <c r="BE37" i="11"/>
  <c r="BF37" i="11"/>
  <c r="BF36" i="11"/>
  <c r="BF34" i="11"/>
  <c r="BF33" i="11"/>
  <c r="BF32" i="11"/>
  <c r="BF31" i="11"/>
  <c r="BF30" i="11"/>
  <c r="BF29" i="11"/>
  <c r="BE28" i="11"/>
  <c r="BF28" i="11"/>
  <c r="BE27" i="11"/>
  <c r="BF27" i="11"/>
  <c r="BF26" i="11"/>
  <c r="BF25" i="11"/>
  <c r="BF24" i="11"/>
  <c r="BF23" i="11"/>
  <c r="BF22" i="11"/>
  <c r="BF21" i="11"/>
  <c r="BF20" i="11"/>
  <c r="BF19" i="11"/>
  <c r="BF18" i="11"/>
  <c r="BF17" i="11"/>
  <c r="BF16" i="11"/>
  <c r="BF15" i="11"/>
  <c r="BF14" i="11"/>
  <c r="BF13" i="11"/>
  <c r="V8" i="9"/>
  <c r="W8" i="9"/>
  <c r="E38" i="9"/>
  <c r="E46" i="9"/>
  <c r="BF41" i="9"/>
  <c r="BF36" i="9"/>
  <c r="AV7" i="9"/>
  <c r="AW7" i="9"/>
  <c r="AX7" i="9"/>
  <c r="AY7" i="9"/>
  <c r="AZ7" i="9"/>
  <c r="BA7" i="9"/>
  <c r="BB7" i="9"/>
  <c r="BC7" i="9"/>
  <c r="BD7" i="9"/>
  <c r="BE7" i="9"/>
  <c r="AV8" i="9"/>
  <c r="AW8" i="9"/>
  <c r="AX8" i="9"/>
  <c r="AY8" i="9"/>
  <c r="AZ8" i="9"/>
  <c r="BA8" i="9"/>
  <c r="BB8" i="9"/>
  <c r="BC8" i="9"/>
  <c r="BD8" i="9"/>
  <c r="BE8" i="9"/>
  <c r="BF26" i="9"/>
  <c r="BF25" i="9"/>
  <c r="AL7" i="9"/>
  <c r="AM7" i="9"/>
  <c r="AN7" i="9"/>
  <c r="AO7" i="9"/>
  <c r="AP7" i="9"/>
  <c r="AQ7" i="9"/>
  <c r="AR7" i="9"/>
  <c r="AS7" i="9"/>
  <c r="AT7" i="9"/>
  <c r="AU7" i="9"/>
  <c r="AL8" i="9"/>
  <c r="AM8" i="9"/>
  <c r="AN8" i="9"/>
  <c r="AO8" i="9"/>
  <c r="AP8" i="9"/>
  <c r="AQ8" i="9"/>
  <c r="AR8" i="9"/>
  <c r="AS8" i="9"/>
  <c r="AT8" i="9"/>
  <c r="AU8" i="9"/>
  <c r="BF40" i="9"/>
  <c r="BF39" i="9"/>
  <c r="F38" i="9"/>
  <c r="G38" i="9"/>
  <c r="G46" i="9"/>
  <c r="H38" i="9"/>
  <c r="I38" i="9"/>
  <c r="I46" i="9"/>
  <c r="J38" i="9"/>
  <c r="K38" i="9"/>
  <c r="K46" i="9"/>
  <c r="L38" i="9"/>
  <c r="L46" i="9"/>
  <c r="M38" i="9"/>
  <c r="M46" i="9"/>
  <c r="O20" i="9"/>
  <c r="S20" i="9"/>
  <c r="S47" i="9"/>
  <c r="T20" i="9"/>
  <c r="V38" i="9"/>
  <c r="V46" i="9"/>
  <c r="W38" i="9"/>
  <c r="X38" i="9"/>
  <c r="X20" i="9"/>
  <c r="Y38" i="9"/>
  <c r="Z38" i="9"/>
  <c r="AA38" i="9"/>
  <c r="AB38" i="9"/>
  <c r="AB20" i="9"/>
  <c r="AC38" i="9"/>
  <c r="AD38" i="9"/>
  <c r="AD46" i="9"/>
  <c r="AE38" i="9"/>
  <c r="AE46" i="9"/>
  <c r="AF38" i="9"/>
  <c r="AF20" i="9"/>
  <c r="AG38" i="9"/>
  <c r="AH38" i="9"/>
  <c r="AI38" i="9"/>
  <c r="AJ38" i="9"/>
  <c r="AJ20" i="9"/>
  <c r="AL38" i="9"/>
  <c r="AM38" i="9"/>
  <c r="AM46" i="9"/>
  <c r="AM47" i="9"/>
  <c r="AN38" i="9"/>
  <c r="AO38" i="9"/>
  <c r="AO46" i="9"/>
  <c r="AO47" i="9"/>
  <c r="AP38" i="9"/>
  <c r="AQ38" i="9"/>
  <c r="AQ46" i="9"/>
  <c r="AR38" i="9"/>
  <c r="AS38" i="9"/>
  <c r="AS46" i="9"/>
  <c r="AT38" i="9"/>
  <c r="AU38" i="9"/>
  <c r="AV38" i="9"/>
  <c r="AW38" i="9"/>
  <c r="AX38" i="9"/>
  <c r="AY38" i="9"/>
  <c r="AY46" i="9"/>
  <c r="AZ38" i="9"/>
  <c r="BA38" i="9"/>
  <c r="BB38" i="9"/>
  <c r="BC38" i="9"/>
  <c r="BC46" i="9"/>
  <c r="BD38" i="9"/>
  <c r="BD46" i="9"/>
  <c r="BE38" i="9"/>
  <c r="F37" i="9"/>
  <c r="F45" i="9"/>
  <c r="G37" i="9"/>
  <c r="G45" i="9"/>
  <c r="G47" i="9"/>
  <c r="H37" i="9"/>
  <c r="H45" i="9"/>
  <c r="I37" i="9"/>
  <c r="I45" i="9"/>
  <c r="J37" i="9"/>
  <c r="J45" i="9"/>
  <c r="K37" i="9"/>
  <c r="K45" i="9"/>
  <c r="L37" i="9"/>
  <c r="M37" i="9"/>
  <c r="M45" i="9"/>
  <c r="M47" i="9"/>
  <c r="T19" i="9"/>
  <c r="V37" i="9"/>
  <c r="V45" i="9"/>
  <c r="V47" i="9"/>
  <c r="W37" i="9"/>
  <c r="X37" i="9"/>
  <c r="Y37" i="9"/>
  <c r="Z37" i="9"/>
  <c r="AA37" i="9"/>
  <c r="AA45" i="9"/>
  <c r="AC37" i="9"/>
  <c r="AC45" i="9"/>
  <c r="AD37" i="9"/>
  <c r="AE37" i="9"/>
  <c r="AF37" i="9"/>
  <c r="AG37" i="9"/>
  <c r="AH37" i="9"/>
  <c r="AH19" i="9"/>
  <c r="AL37" i="9"/>
  <c r="AM37" i="9"/>
  <c r="AN37" i="9"/>
  <c r="AO37" i="9"/>
  <c r="AP37" i="9"/>
  <c r="AQ37" i="9"/>
  <c r="AR37" i="9"/>
  <c r="AS37" i="9"/>
  <c r="AS45" i="9"/>
  <c r="AS47" i="9"/>
  <c r="AT37" i="9"/>
  <c r="AT45" i="9"/>
  <c r="AU37" i="9"/>
  <c r="AV37" i="9"/>
  <c r="AW37" i="9"/>
  <c r="AW19" i="9"/>
  <c r="AX37" i="9"/>
  <c r="AX45" i="9"/>
  <c r="AY37" i="9"/>
  <c r="AY45" i="9"/>
  <c r="AY47" i="9"/>
  <c r="AZ37" i="9"/>
  <c r="BA37" i="9"/>
  <c r="BA45" i="9"/>
  <c r="BB37" i="9"/>
  <c r="BC37" i="9"/>
  <c r="BD37" i="9"/>
  <c r="BD19" i="9"/>
  <c r="BE37" i="9"/>
  <c r="BF32" i="9"/>
  <c r="BF31" i="9"/>
  <c r="BF30" i="9"/>
  <c r="BF29" i="9"/>
  <c r="BF27" i="9"/>
  <c r="BF24" i="9"/>
  <c r="BF23" i="9"/>
  <c r="BF21" i="9"/>
  <c r="BF10" i="9"/>
  <c r="BF9" i="9"/>
  <c r="BF57" i="14"/>
  <c r="BF50" i="14"/>
  <c r="BF49" i="14"/>
  <c r="BF48" i="14"/>
  <c r="BF47" i="14"/>
  <c r="BF46" i="14"/>
  <c r="BF45" i="14"/>
  <c r="BF44" i="14"/>
  <c r="BF43" i="14"/>
  <c r="BF42" i="14"/>
  <c r="BF41" i="14"/>
  <c r="BF40" i="14"/>
  <c r="BF39" i="14"/>
  <c r="BF36" i="14"/>
  <c r="BF35" i="14"/>
  <c r="BF34" i="14"/>
  <c r="BF33" i="14"/>
  <c r="BF32" i="14"/>
  <c r="BF31" i="14"/>
  <c r="BF30" i="14"/>
  <c r="BF29" i="14"/>
  <c r="BF28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BF14" i="14"/>
  <c r="BF13" i="14"/>
  <c r="X53" i="8"/>
  <c r="X13" i="8"/>
  <c r="X58" i="8"/>
  <c r="E54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T13" i="8"/>
  <c r="T58" i="8"/>
  <c r="V53" i="8"/>
  <c r="W53" i="8"/>
  <c r="Y53" i="8"/>
  <c r="Z53" i="8"/>
  <c r="Z13" i="8"/>
  <c r="Z58" i="8"/>
  <c r="AA53" i="8"/>
  <c r="AB53" i="8"/>
  <c r="AB13" i="8"/>
  <c r="AC53" i="8"/>
  <c r="AD53" i="8"/>
  <c r="AE53" i="8"/>
  <c r="AF53" i="8"/>
  <c r="AG53" i="8"/>
  <c r="AH53" i="8"/>
  <c r="AH13" i="8"/>
  <c r="AI53" i="8"/>
  <c r="AI13" i="8"/>
  <c r="AI58" i="8"/>
  <c r="AJ53" i="8"/>
  <c r="AK53" i="8"/>
  <c r="AL53" i="8"/>
  <c r="AL13" i="8"/>
  <c r="AL58" i="8"/>
  <c r="AM53" i="8"/>
  <c r="AM13" i="8"/>
  <c r="AM58" i="8"/>
  <c r="AN53" i="8"/>
  <c r="AN13" i="8"/>
  <c r="AN58" i="8"/>
  <c r="AO53" i="8"/>
  <c r="AP53" i="8"/>
  <c r="AQ53" i="8"/>
  <c r="AV53" i="8"/>
  <c r="AW53" i="8"/>
  <c r="AX53" i="8"/>
  <c r="AY53" i="8"/>
  <c r="AZ53" i="8"/>
  <c r="BA53" i="8"/>
  <c r="BB53" i="8"/>
  <c r="BC53" i="8"/>
  <c r="BD53" i="8"/>
  <c r="BE53" i="8"/>
  <c r="F54" i="8"/>
  <c r="G54" i="8"/>
  <c r="G14" i="8"/>
  <c r="G59" i="8"/>
  <c r="H54" i="8"/>
  <c r="I54" i="8"/>
  <c r="I14" i="8"/>
  <c r="I59" i="8"/>
  <c r="J54" i="8"/>
  <c r="K54" i="8"/>
  <c r="K14" i="8"/>
  <c r="L54" i="8"/>
  <c r="M54" i="8"/>
  <c r="N54" i="8"/>
  <c r="O54" i="8"/>
  <c r="P54" i="8"/>
  <c r="Q54" i="8"/>
  <c r="R54" i="8"/>
  <c r="S54" i="8"/>
  <c r="T54" i="8"/>
  <c r="V54" i="8"/>
  <c r="W54" i="8"/>
  <c r="X54" i="8"/>
  <c r="Y54" i="8"/>
  <c r="Z54" i="8"/>
  <c r="AA54" i="8"/>
  <c r="AB54" i="8"/>
  <c r="AB14" i="8"/>
  <c r="AB59" i="8"/>
  <c r="AC54" i="8"/>
  <c r="AD54" i="8"/>
  <c r="AD14" i="8"/>
  <c r="AD59" i="8"/>
  <c r="AE54" i="8"/>
  <c r="AF54" i="8"/>
  <c r="AF14" i="8"/>
  <c r="AG54" i="8"/>
  <c r="AH54" i="8"/>
  <c r="AI54" i="8"/>
  <c r="AJ54" i="8"/>
  <c r="AK54" i="8"/>
  <c r="AL54" i="8"/>
  <c r="AM54" i="8"/>
  <c r="AN54" i="8"/>
  <c r="AO54" i="8"/>
  <c r="AP54" i="8"/>
  <c r="AP14" i="8"/>
  <c r="AP59" i="8"/>
  <c r="AQ54" i="8"/>
  <c r="AV54" i="8"/>
  <c r="AW54" i="8"/>
  <c r="AX54" i="8"/>
  <c r="AY54" i="8"/>
  <c r="AZ54" i="8"/>
  <c r="BA54" i="8"/>
  <c r="BB54" i="8"/>
  <c r="BC54" i="8"/>
  <c r="BD54" i="8"/>
  <c r="BE54" i="8"/>
  <c r="BF57" i="8"/>
  <c r="BF56" i="8"/>
  <c r="BF55" i="8"/>
  <c r="BF44" i="8"/>
  <c r="BF52" i="8"/>
  <c r="BF51" i="8"/>
  <c r="V32" i="8"/>
  <c r="V13" i="8"/>
  <c r="V58" i="8"/>
  <c r="W32" i="8"/>
  <c r="AW32" i="8"/>
  <c r="AW13" i="8"/>
  <c r="AW58" i="8"/>
  <c r="AX32" i="8"/>
  <c r="AX13" i="8"/>
  <c r="AX58" i="8"/>
  <c r="AY32" i="8"/>
  <c r="AY13" i="8"/>
  <c r="AY58" i="8"/>
  <c r="AZ32" i="8"/>
  <c r="BA32" i="8"/>
  <c r="BB32" i="8"/>
  <c r="BC32" i="8"/>
  <c r="BD32" i="8"/>
  <c r="BE32" i="8"/>
  <c r="V33" i="8"/>
  <c r="V14" i="8"/>
  <c r="W33" i="8"/>
  <c r="AW33" i="8"/>
  <c r="AX33" i="8"/>
  <c r="AY33" i="8"/>
  <c r="AZ33" i="8"/>
  <c r="BA33" i="8"/>
  <c r="BB33" i="8"/>
  <c r="BB14" i="8"/>
  <c r="BB59" i="8"/>
  <c r="BC33" i="8"/>
  <c r="BD33" i="8"/>
  <c r="BD14" i="8"/>
  <c r="BD59" i="8"/>
  <c r="BE33" i="8"/>
  <c r="BF50" i="8"/>
  <c r="BF49" i="8"/>
  <c r="BF48" i="8"/>
  <c r="BF47" i="8"/>
  <c r="BF43" i="8"/>
  <c r="BF42" i="8"/>
  <c r="BF35" i="8"/>
  <c r="BF34" i="8"/>
  <c r="BF20" i="8"/>
  <c r="BF19" i="8"/>
  <c r="BF18" i="8"/>
  <c r="BF17" i="8"/>
  <c r="BF12" i="8"/>
  <c r="BF11" i="8"/>
  <c r="BF10" i="8"/>
  <c r="BF9" i="8"/>
  <c r="BF56" i="13"/>
  <c r="BF55" i="13"/>
  <c r="BF54" i="13"/>
  <c r="BF53" i="13"/>
  <c r="BF52" i="13"/>
  <c r="BF50" i="13"/>
  <c r="BF49" i="13"/>
  <c r="BF48" i="13"/>
  <c r="BF47" i="13"/>
  <c r="BF44" i="13"/>
  <c r="BF43" i="13"/>
  <c r="BF42" i="13"/>
  <c r="BF41" i="13"/>
  <c r="BF38" i="13"/>
  <c r="BF37" i="13"/>
  <c r="BF36" i="13"/>
  <c r="BF35" i="13"/>
  <c r="BF34" i="13"/>
  <c r="BF33" i="13"/>
  <c r="BF32" i="13"/>
  <c r="BF31" i="13"/>
  <c r="BF30" i="13"/>
  <c r="BF29" i="13"/>
  <c r="BF28" i="13"/>
  <c r="BF27" i="13"/>
  <c r="BF26" i="13"/>
  <c r="BF25" i="13"/>
  <c r="BF24" i="13"/>
  <c r="BF23" i="13"/>
  <c r="BF22" i="13"/>
  <c r="BF21" i="13"/>
  <c r="BF20" i="13"/>
  <c r="BF19" i="13"/>
  <c r="BF18" i="13"/>
  <c r="BF17" i="13"/>
  <c r="F27" i="7"/>
  <c r="F25" i="7"/>
  <c r="F19" i="7"/>
  <c r="G27" i="7"/>
  <c r="G19" i="7"/>
  <c r="H27" i="7"/>
  <c r="H19" i="7"/>
  <c r="I27" i="7"/>
  <c r="I25" i="7"/>
  <c r="I65" i="7"/>
  <c r="I67" i="7"/>
  <c r="I19" i="7"/>
  <c r="J27" i="7"/>
  <c r="J25" i="7"/>
  <c r="J19" i="7"/>
  <c r="K27" i="7"/>
  <c r="K25" i="7"/>
  <c r="K65" i="7"/>
  <c r="K67" i="7"/>
  <c r="K19" i="7"/>
  <c r="L27" i="7"/>
  <c r="L25" i="7"/>
  <c r="L19" i="7"/>
  <c r="M27" i="7"/>
  <c r="M19" i="7"/>
  <c r="N27" i="7"/>
  <c r="N25" i="7"/>
  <c r="N19" i="7"/>
  <c r="O27" i="7"/>
  <c r="O25" i="7"/>
  <c r="O19" i="7"/>
  <c r="P27" i="7"/>
  <c r="P19" i="7"/>
  <c r="Q27" i="7"/>
  <c r="Q25" i="7"/>
  <c r="Q19" i="7"/>
  <c r="R27" i="7"/>
  <c r="R25" i="7"/>
  <c r="R19" i="7"/>
  <c r="S27" i="7"/>
  <c r="S19" i="7"/>
  <c r="T27" i="7"/>
  <c r="T25" i="7"/>
  <c r="T19" i="7"/>
  <c r="V27" i="7"/>
  <c r="V19" i="7"/>
  <c r="W27" i="7"/>
  <c r="W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V27" i="7"/>
  <c r="AW27" i="7"/>
  <c r="AX27" i="7"/>
  <c r="AX25" i="7"/>
  <c r="AY27" i="7"/>
  <c r="AZ27" i="7"/>
  <c r="AZ25" i="7"/>
  <c r="BA27" i="7"/>
  <c r="BA25" i="7"/>
  <c r="BB27" i="7"/>
  <c r="BB25" i="7"/>
  <c r="BC27" i="7"/>
  <c r="BC25" i="7"/>
  <c r="BD27" i="7"/>
  <c r="BD25" i="7"/>
  <c r="BE27" i="7"/>
  <c r="BE25" i="7"/>
  <c r="BF42" i="7"/>
  <c r="BF41" i="7"/>
  <c r="F28" i="7"/>
  <c r="F26" i="7"/>
  <c r="G28" i="7"/>
  <c r="G26" i="7"/>
  <c r="H28" i="7"/>
  <c r="H26" i="7"/>
  <c r="I28" i="7"/>
  <c r="J28" i="7"/>
  <c r="K28" i="7"/>
  <c r="K26" i="7"/>
  <c r="L28" i="7"/>
  <c r="M28" i="7"/>
  <c r="N28" i="7"/>
  <c r="N26" i="7"/>
  <c r="O28" i="7"/>
  <c r="O26" i="7"/>
  <c r="P28" i="7"/>
  <c r="P26" i="7"/>
  <c r="Q28" i="7"/>
  <c r="Q26" i="7"/>
  <c r="R28" i="7"/>
  <c r="R26" i="7"/>
  <c r="S28" i="7"/>
  <c r="T28" i="7"/>
  <c r="T26" i="7"/>
  <c r="V28" i="7"/>
  <c r="W28" i="7"/>
  <c r="BA28" i="7"/>
  <c r="BA26" i="7"/>
  <c r="BB28" i="7"/>
  <c r="BC28" i="7"/>
  <c r="BD28" i="7"/>
  <c r="BD26" i="7"/>
  <c r="BE28" i="7"/>
  <c r="E28" i="7"/>
  <c r="E26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J66" i="7"/>
  <c r="AK20" i="7"/>
  <c r="AL20" i="7"/>
  <c r="AM20" i="7"/>
  <c r="AN20" i="7"/>
  <c r="AN66" i="7"/>
  <c r="AO20" i="7"/>
  <c r="AP20" i="7"/>
  <c r="E20" i="7"/>
  <c r="E19" i="7"/>
  <c r="BF24" i="7"/>
  <c r="BF41" i="12"/>
  <c r="BF34" i="12"/>
  <c r="BF33" i="12"/>
  <c r="BF32" i="12"/>
  <c r="BF31" i="12"/>
  <c r="BF30" i="12"/>
  <c r="BF29" i="12"/>
  <c r="BF28" i="12"/>
  <c r="BF27" i="12"/>
  <c r="BF26" i="12"/>
  <c r="BF25" i="12"/>
  <c r="BF24" i="12"/>
  <c r="BF23" i="12"/>
  <c r="BF22" i="12"/>
  <c r="BF21" i="12"/>
  <c r="BF20" i="12"/>
  <c r="BF19" i="12"/>
  <c r="BF18" i="12"/>
  <c r="BF17" i="12"/>
  <c r="BF16" i="12"/>
  <c r="BF15" i="12"/>
  <c r="BF14" i="12"/>
  <c r="BF13" i="12"/>
  <c r="BF12" i="12"/>
  <c r="BF43" i="9"/>
  <c r="BF13" i="7"/>
  <c r="BF14" i="7"/>
  <c r="BF15" i="7"/>
  <c r="BF16" i="7"/>
  <c r="BF17" i="7"/>
  <c r="BF18" i="7"/>
  <c r="AV19" i="7"/>
  <c r="AW19" i="7"/>
  <c r="AX19" i="7"/>
  <c r="AX65" i="7"/>
  <c r="AX67" i="7"/>
  <c r="AY19" i="7"/>
  <c r="AZ19" i="7"/>
  <c r="BA19" i="7"/>
  <c r="BB19" i="7"/>
  <c r="BB65" i="7"/>
  <c r="BC19" i="7"/>
  <c r="BD19" i="7"/>
  <c r="BD65" i="7"/>
  <c r="BE19" i="7"/>
  <c r="BE65" i="7"/>
  <c r="AV20" i="7"/>
  <c r="BF20" i="7"/>
  <c r="AW20" i="7"/>
  <c r="AX20" i="7"/>
  <c r="AY20" i="7"/>
  <c r="AZ20" i="7"/>
  <c r="BA20" i="7"/>
  <c r="BA66" i="7"/>
  <c r="BB20" i="7"/>
  <c r="BC20" i="7"/>
  <c r="BD20" i="7"/>
  <c r="BD66" i="7"/>
  <c r="BE20" i="7"/>
  <c r="BF21" i="7"/>
  <c r="BF22" i="7"/>
  <c r="BF29" i="7"/>
  <c r="BF30" i="7"/>
  <c r="BF31" i="7"/>
  <c r="BF32" i="7"/>
  <c r="BF33" i="7"/>
  <c r="BF39" i="7"/>
  <c r="BF40" i="7"/>
  <c r="BF10" i="2"/>
  <c r="BF11" i="2"/>
  <c r="BF12" i="2"/>
  <c r="BF13" i="2"/>
  <c r="BF14" i="2"/>
  <c r="BF15" i="2"/>
  <c r="BF16" i="2"/>
  <c r="BF17" i="2"/>
  <c r="BF18" i="2"/>
  <c r="BF19" i="2"/>
  <c r="BF21" i="2"/>
  <c r="BF24" i="2"/>
  <c r="BF25" i="2"/>
  <c r="BF28" i="2"/>
  <c r="BF29" i="2"/>
  <c r="BF32" i="2"/>
  <c r="BF33" i="2"/>
  <c r="BD45" i="9"/>
  <c r="BD47" i="9"/>
  <c r="AP46" i="9"/>
  <c r="BC26" i="7"/>
  <c r="BC66" i="7"/>
  <c r="AH44" i="2"/>
  <c r="R44" i="2"/>
  <c r="AB44" i="2"/>
  <c r="AB46" i="2"/>
  <c r="AE44" i="2"/>
  <c r="AR44" i="2"/>
  <c r="AN45" i="2"/>
  <c r="F45" i="2"/>
  <c r="BF11" i="7"/>
  <c r="BF33" i="8"/>
  <c r="Z14" i="8"/>
  <c r="Z59" i="8"/>
  <c r="AC13" i="8"/>
  <c r="AC58" i="8"/>
  <c r="Q13" i="8"/>
  <c r="Q58" i="8"/>
  <c r="O13" i="8"/>
  <c r="O58" i="8"/>
  <c r="N14" i="8"/>
  <c r="N59" i="8"/>
  <c r="N60" i="8"/>
  <c r="J14" i="8"/>
  <c r="J59" i="8"/>
  <c r="J60" i="8"/>
  <c r="F14" i="8"/>
  <c r="F59" i="8"/>
  <c r="F60" i="8"/>
  <c r="AI14" i="8"/>
  <c r="F13" i="8"/>
  <c r="F58" i="8"/>
  <c r="AR14" i="8"/>
  <c r="AR59" i="8"/>
  <c r="AU13" i="8"/>
  <c r="AU58" i="8"/>
  <c r="V59" i="8"/>
  <c r="BF16" i="8"/>
  <c r="T14" i="8"/>
  <c r="T59" i="8"/>
  <c r="T60" i="8"/>
  <c r="BF25" i="8"/>
  <c r="AP13" i="8"/>
  <c r="AP58" i="8"/>
  <c r="AP60" i="8"/>
  <c r="AS14" i="8"/>
  <c r="AS59" i="8"/>
  <c r="AS60" i="8"/>
  <c r="AN14" i="8"/>
  <c r="AN59" i="8"/>
  <c r="AN60" i="8"/>
  <c r="AO14" i="8"/>
  <c r="AO59" i="8"/>
  <c r="AC14" i="8"/>
  <c r="AC59" i="8"/>
  <c r="M13" i="8"/>
  <c r="M58" i="8"/>
  <c r="I13" i="8"/>
  <c r="I58" i="8"/>
  <c r="I60" i="8"/>
  <c r="AZ14" i="8"/>
  <c r="AZ59" i="8"/>
  <c r="BC13" i="8"/>
  <c r="BC58" i="8"/>
  <c r="AO13" i="8"/>
  <c r="AO58" i="8"/>
  <c r="AO60" i="8"/>
  <c r="BF54" i="8"/>
  <c r="K13" i="8"/>
  <c r="K58" i="8"/>
  <c r="G13" i="8"/>
  <c r="G58" i="8"/>
  <c r="G60" i="8"/>
  <c r="E14" i="8"/>
  <c r="E59" i="8"/>
  <c r="AB58" i="8"/>
  <c r="AB60" i="8"/>
  <c r="L13" i="8"/>
  <c r="L58" i="8"/>
  <c r="H13" i="8"/>
  <c r="H58" i="8"/>
  <c r="BD13" i="8"/>
  <c r="BD58" i="8"/>
  <c r="BD60" i="8"/>
  <c r="AZ13" i="8"/>
  <c r="AZ58" i="8"/>
  <c r="AZ60" i="8"/>
  <c r="AR13" i="8"/>
  <c r="AR58" i="8"/>
  <c r="AR60" i="8"/>
  <c r="AJ13" i="8"/>
  <c r="AJ58" i="8"/>
  <c r="AF13" i="8"/>
  <c r="AF58" i="8"/>
  <c r="AF60" i="8"/>
  <c r="AD13" i="8"/>
  <c r="AD58" i="8"/>
  <c r="AD60" i="8"/>
  <c r="W14" i="8"/>
  <c r="W59" i="8"/>
  <c r="S14" i="8"/>
  <c r="S59" i="8"/>
  <c r="AK14" i="8"/>
  <c r="AK59" i="8"/>
  <c r="AA14" i="8"/>
  <c r="AA59" i="8"/>
  <c r="BF32" i="8"/>
  <c r="BF7" i="8"/>
  <c r="BF47" i="7"/>
  <c r="BF8" i="7"/>
  <c r="AN25" i="7"/>
  <c r="BA65" i="7"/>
  <c r="BA67" i="7"/>
  <c r="H25" i="7"/>
  <c r="H65" i="7"/>
  <c r="AF25" i="7"/>
  <c r="AY26" i="7"/>
  <c r="AY66" i="7"/>
  <c r="AH26" i="7"/>
  <c r="AF26" i="7"/>
  <c r="AD26" i="7"/>
  <c r="AB26" i="7"/>
  <c r="BE26" i="7"/>
  <c r="BE66" i="7"/>
  <c r="V26" i="7"/>
  <c r="S26" i="7"/>
  <c r="M26" i="7"/>
  <c r="I26" i="7"/>
  <c r="AV25" i="7"/>
  <c r="AV65" i="7"/>
  <c r="AV67" i="7"/>
  <c r="M25" i="7"/>
  <c r="M65" i="7"/>
  <c r="M67" i="7"/>
  <c r="AY25" i="7"/>
  <c r="AY65" i="7"/>
  <c r="AY67" i="7"/>
  <c r="AP25" i="7"/>
  <c r="AP65" i="7"/>
  <c r="AP67" i="7"/>
  <c r="BB26" i="7"/>
  <c r="AX26" i="7"/>
  <c r="AV26" i="7"/>
  <c r="AO26" i="7"/>
  <c r="BF38" i="7"/>
  <c r="AK25" i="7"/>
  <c r="AK65" i="7"/>
  <c r="L26" i="7"/>
  <c r="BF7" i="7"/>
  <c r="Y26" i="7"/>
  <c r="Y66" i="7"/>
  <c r="BF37" i="7"/>
  <c r="AV66" i="7"/>
  <c r="AI25" i="7"/>
  <c r="AI65" i="7"/>
  <c r="AG65" i="7"/>
  <c r="AC25" i="7"/>
  <c r="AC65" i="7"/>
  <c r="AC67" i="7"/>
  <c r="AA25" i="7"/>
  <c r="AA65" i="7"/>
  <c r="AM26" i="7"/>
  <c r="AM66" i="7"/>
  <c r="AK26" i="7"/>
  <c r="AK66" i="7"/>
  <c r="AK67" i="7"/>
  <c r="AI26" i="7"/>
  <c r="AI66" i="7"/>
  <c r="AI67" i="7"/>
  <c r="AG26" i="7"/>
  <c r="AG66" i="7"/>
  <c r="AG67" i="7"/>
  <c r="AE26" i="7"/>
  <c r="AC26" i="7"/>
  <c r="AA26" i="7"/>
  <c r="AA66" i="7"/>
  <c r="AW25" i="7"/>
  <c r="E25" i="7"/>
  <c r="E65" i="7"/>
  <c r="E67" i="7"/>
  <c r="X26" i="7"/>
  <c r="W26" i="7"/>
  <c r="W66" i="7"/>
  <c r="W25" i="7"/>
  <c r="V25" i="7"/>
  <c r="S25" i="7"/>
  <c r="S65" i="7"/>
  <c r="S67" i="7"/>
  <c r="P25" i="7"/>
  <c r="P65" i="7"/>
  <c r="P67" i="7"/>
  <c r="O65" i="7"/>
  <c r="O67" i="7"/>
  <c r="AO25" i="7"/>
  <c r="AO65" i="7"/>
  <c r="AN65" i="7"/>
  <c r="AN67" i="7"/>
  <c r="AF65" i="7"/>
  <c r="AP26" i="7"/>
  <c r="BF48" i="7"/>
  <c r="BF27" i="7"/>
  <c r="AI59" i="8"/>
  <c r="AF59" i="8"/>
  <c r="AJ19" i="9"/>
  <c r="AF19" i="9"/>
  <c r="Y19" i="9"/>
  <c r="W19" i="9"/>
  <c r="U19" i="9"/>
  <c r="S19" i="9"/>
  <c r="Q19" i="9"/>
  <c r="O19" i="9"/>
  <c r="K19" i="9"/>
  <c r="G19" i="9"/>
  <c r="AW46" i="9"/>
  <c r="AI47" i="9"/>
  <c r="AE20" i="9"/>
  <c r="BE45" i="9"/>
  <c r="BC45" i="9"/>
  <c r="BC47" i="9"/>
  <c r="AW45" i="9"/>
  <c r="AW47" i="9"/>
  <c r="AQ45" i="9"/>
  <c r="AQ47" i="9"/>
  <c r="V19" i="9"/>
  <c r="R19" i="9"/>
  <c r="BB46" i="9"/>
  <c r="AZ46" i="9"/>
  <c r="AX46" i="9"/>
  <c r="AV46" i="9"/>
  <c r="AT46" i="9"/>
  <c r="AR46" i="9"/>
  <c r="AN46" i="9"/>
  <c r="AN47" i="9"/>
  <c r="AL46" i="9"/>
  <c r="AL47" i="9"/>
  <c r="AJ47" i="9"/>
  <c r="AH47" i="9"/>
  <c r="AF47" i="9"/>
  <c r="AB46" i="9"/>
  <c r="BC20" i="9"/>
  <c r="U20" i="9"/>
  <c r="E20" i="9"/>
  <c r="Z20" i="9"/>
  <c r="P47" i="9"/>
  <c r="N47" i="9"/>
  <c r="H20" i="9"/>
  <c r="BE46" i="9"/>
  <c r="J19" i="9"/>
  <c r="Y45" i="9"/>
  <c r="AR45" i="9"/>
  <c r="AP45" i="9"/>
  <c r="AP47" i="9"/>
  <c r="AD45" i="9"/>
  <c r="AD47" i="9"/>
  <c r="AC46" i="9"/>
  <c r="U47" i="9"/>
  <c r="Q47" i="9"/>
  <c r="W45" i="9"/>
  <c r="AY20" i="9"/>
  <c r="AQ20" i="9"/>
  <c r="AI20" i="9"/>
  <c r="Q20" i="9"/>
  <c r="X19" i="9"/>
  <c r="N19" i="9"/>
  <c r="F19" i="9"/>
  <c r="AU45" i="9"/>
  <c r="BD20" i="9"/>
  <c r="BB20" i="9"/>
  <c r="AZ20" i="9"/>
  <c r="AX20" i="9"/>
  <c r="AV20" i="9"/>
  <c r="AT20" i="9"/>
  <c r="AR20" i="9"/>
  <c r="AP20" i="9"/>
  <c r="AN20" i="9"/>
  <c r="AL20" i="9"/>
  <c r="AH20" i="9"/>
  <c r="X46" i="9"/>
  <c r="J20" i="9"/>
  <c r="J46" i="9"/>
  <c r="F20" i="9"/>
  <c r="BC19" i="9"/>
  <c r="AY19" i="9"/>
  <c r="AU19" i="9"/>
  <c r="AQ19" i="9"/>
  <c r="AM19" i="9"/>
  <c r="AI19" i="9"/>
  <c r="AG19" i="9"/>
  <c r="AU46" i="9"/>
  <c r="AU47" i="9"/>
  <c r="AG47" i="9"/>
  <c r="AU20" i="9"/>
  <c r="BF22" i="9"/>
  <c r="BF28" i="9"/>
  <c r="BB45" i="9"/>
  <c r="AZ45" i="9"/>
  <c r="AZ47" i="9"/>
  <c r="AV45" i="9"/>
  <c r="AV47" i="9"/>
  <c r="T47" i="9"/>
  <c r="R47" i="9"/>
  <c r="BF38" i="9"/>
  <c r="BA46" i="9"/>
  <c r="AW20" i="9"/>
  <c r="AO20" i="9"/>
  <c r="AG20" i="9"/>
  <c r="AC20" i="9"/>
  <c r="O47" i="9"/>
  <c r="E19" i="9"/>
  <c r="BB19" i="9"/>
  <c r="AX19" i="9"/>
  <c r="AP19" i="9"/>
  <c r="AD19" i="9"/>
  <c r="Z19" i="9"/>
  <c r="P19" i="9"/>
  <c r="H19" i="9"/>
  <c r="H46" i="9"/>
  <c r="AD20" i="9"/>
  <c r="R20" i="9"/>
  <c r="P20" i="9"/>
  <c r="N20" i="9"/>
  <c r="AA19" i="9"/>
  <c r="AZ19" i="9"/>
  <c r="AV19" i="9"/>
  <c r="Y46" i="9"/>
  <c r="BA20" i="9"/>
  <c r="Y47" i="9"/>
  <c r="BB47" i="9"/>
  <c r="AC19" i="9"/>
  <c r="X45" i="9"/>
  <c r="X47" i="9"/>
  <c r="AE19" i="9"/>
  <c r="AA20" i="9"/>
  <c r="AB45" i="9"/>
  <c r="AB47" i="9"/>
  <c r="Z45" i="9"/>
  <c r="Z46" i="9"/>
  <c r="Z47" i="9"/>
  <c r="BF8" i="9"/>
  <c r="J47" i="9"/>
  <c r="F46" i="9"/>
  <c r="BF28" i="7"/>
  <c r="BE47" i="9"/>
  <c r="AW65" i="7"/>
  <c r="V66" i="7"/>
  <c r="V65" i="7"/>
  <c r="AP66" i="7"/>
  <c r="AF66" i="7"/>
  <c r="AF67" i="7"/>
  <c r="AB66" i="7"/>
  <c r="BC65" i="7"/>
  <c r="BC67" i="7"/>
  <c r="K47" i="9"/>
  <c r="AW45" i="2"/>
  <c r="Z65" i="7"/>
  <c r="W13" i="8"/>
  <c r="W58" i="8"/>
  <c r="W60" i="8"/>
  <c r="BA13" i="8"/>
  <c r="BA58" i="8"/>
  <c r="BA60" i="8"/>
  <c r="K59" i="8"/>
  <c r="K20" i="9"/>
  <c r="M20" i="9"/>
  <c r="AT25" i="7"/>
  <c r="AT65" i="7"/>
  <c r="AT67" i="7"/>
  <c r="P13" i="8"/>
  <c r="P58" i="8"/>
  <c r="AM14" i="8"/>
  <c r="AM59" i="8"/>
  <c r="AM60" i="8"/>
  <c r="AG14" i="8"/>
  <c r="AG59" i="8"/>
  <c r="AT59" i="8"/>
  <c r="E13" i="8"/>
  <c r="E58" i="8"/>
  <c r="I20" i="9"/>
  <c r="V20" i="9"/>
  <c r="L20" i="9"/>
  <c r="AT19" i="9"/>
  <c r="AS20" i="9"/>
  <c r="AO19" i="9"/>
  <c r="AS19" i="9"/>
  <c r="AM20" i="9"/>
  <c r="W46" i="9"/>
  <c r="V60" i="8"/>
  <c r="BF46" i="8"/>
  <c r="J26" i="7"/>
  <c r="G25" i="7"/>
  <c r="AE45" i="9"/>
  <c r="AE47" i="9"/>
  <c r="L45" i="9"/>
  <c r="L47" i="9"/>
  <c r="AA46" i="9"/>
  <c r="BF46" i="9"/>
  <c r="AA47" i="9"/>
  <c r="AY45" i="2"/>
  <c r="AU45" i="2"/>
  <c r="W45" i="2"/>
  <c r="I19" i="9"/>
  <c r="E45" i="9"/>
  <c r="BF45" i="9"/>
  <c r="E39" i="2"/>
  <c r="E45" i="2"/>
  <c r="AG45" i="2"/>
  <c r="S13" i="8"/>
  <c r="S58" i="8"/>
  <c r="S60" i="8"/>
  <c r="BC44" i="2"/>
  <c r="AU44" i="2"/>
  <c r="AU46" i="2"/>
  <c r="AT58" i="8"/>
  <c r="AT60" i="8"/>
  <c r="BF7" i="9"/>
  <c r="E47" i="9"/>
  <c r="G65" i="7"/>
  <c r="W47" i="9"/>
  <c r="G67" i="7"/>
  <c r="BF15" i="8"/>
  <c r="H47" i="9"/>
  <c r="I47" i="9"/>
  <c r="BB13" i="8"/>
  <c r="BB58" i="8"/>
  <c r="BB60" i="8"/>
  <c r="BE14" i="8"/>
  <c r="BE59" i="8"/>
  <c r="BC14" i="8"/>
  <c r="BC59" i="8"/>
  <c r="BC60" i="8"/>
  <c r="BA14" i="8"/>
  <c r="BA59" i="8"/>
  <c r="AY14" i="8"/>
  <c r="AY59" i="8"/>
  <c r="AW14" i="8"/>
  <c r="AW59" i="8"/>
  <c r="J13" i="8"/>
  <c r="Y14" i="8"/>
  <c r="Y59" i="8"/>
  <c r="R14" i="8"/>
  <c r="R59" i="8"/>
  <c r="R60" i="8"/>
  <c r="P14" i="8"/>
  <c r="P59" i="8"/>
  <c r="P60" i="8"/>
  <c r="BE19" i="9"/>
  <c r="BA19" i="9"/>
  <c r="AD66" i="7"/>
  <c r="W65" i="7"/>
  <c r="W67" i="7"/>
  <c r="L65" i="7"/>
  <c r="L67" i="7"/>
  <c r="BF53" i="8"/>
  <c r="AX47" i="9"/>
  <c r="Y65" i="7"/>
  <c r="AJ65" i="7"/>
  <c r="AJ67" i="7"/>
  <c r="BE13" i="8"/>
  <c r="BE58" i="8"/>
  <c r="BE60" i="8"/>
  <c r="AX14" i="8"/>
  <c r="AX59" i="8"/>
  <c r="AX60" i="8"/>
  <c r="AG13" i="8"/>
  <c r="AG58" i="8"/>
  <c r="AG60" i="8"/>
  <c r="X14" i="8"/>
  <c r="X59" i="8"/>
  <c r="X60" i="8"/>
  <c r="Q14" i="8"/>
  <c r="Q59" i="8"/>
  <c r="O14" i="8"/>
  <c r="O59" i="8"/>
  <c r="M14" i="8"/>
  <c r="M59" i="8"/>
  <c r="AL14" i="8"/>
  <c r="AL59" i="8"/>
  <c r="AL60" i="8"/>
  <c r="AJ14" i="8"/>
  <c r="AJ59" i="8"/>
  <c r="AJ60" i="8"/>
  <c r="AH14" i="8"/>
  <c r="AH59" i="8"/>
  <c r="BE20" i="9"/>
  <c r="Y20" i="9"/>
  <c r="W20" i="9"/>
  <c r="G20" i="9"/>
  <c r="BF20" i="9"/>
  <c r="AR19" i="9"/>
  <c r="AN19" i="9"/>
  <c r="AK13" i="8"/>
  <c r="AK58" i="8"/>
  <c r="AK60" i="8"/>
  <c r="Y13" i="8"/>
  <c r="Y58" i="8"/>
  <c r="Y60" i="8"/>
  <c r="BB44" i="2"/>
  <c r="AL19" i="9"/>
  <c r="L19" i="9"/>
  <c r="M44" i="2"/>
  <c r="M46" i="2"/>
  <c r="AD44" i="2"/>
  <c r="AD46" i="2"/>
  <c r="AE45" i="2"/>
  <c r="AE46" i="2"/>
  <c r="AZ65" i="7"/>
  <c r="U67" i="7"/>
  <c r="AH66" i="7"/>
  <c r="AM25" i="7"/>
  <c r="AM65" i="7"/>
  <c r="AM67" i="7"/>
  <c r="AE25" i="7"/>
  <c r="AE65" i="7"/>
  <c r="R13" i="8"/>
  <c r="R58" i="8"/>
  <c r="AQ13" i="8"/>
  <c r="AQ58" i="8"/>
  <c r="AE13" i="8"/>
  <c r="AE58" i="8"/>
  <c r="L14" i="8"/>
  <c r="L59" i="8"/>
  <c r="AQ14" i="8"/>
  <c r="AQ59" i="8"/>
  <c r="M19" i="9"/>
  <c r="BF19" i="9"/>
  <c r="AX45" i="2"/>
  <c r="AD25" i="7"/>
  <c r="AD65" i="7"/>
  <c r="AD67" i="7"/>
  <c r="AB25" i="7"/>
  <c r="AB65" i="7"/>
  <c r="AB67" i="7"/>
  <c r="BF62" i="7"/>
  <c r="AS25" i="7"/>
  <c r="AS65" i="7"/>
  <c r="AS67" i="7"/>
  <c r="N13" i="8"/>
  <c r="N58" i="8"/>
  <c r="AA13" i="8"/>
  <c r="AA58" i="8"/>
  <c r="AA60" i="8"/>
  <c r="H14" i="8"/>
  <c r="BF14" i="8"/>
  <c r="AE14" i="8"/>
  <c r="AE59" i="8"/>
  <c r="BF26" i="8"/>
  <c r="J58" i="8"/>
  <c r="AH58" i="8"/>
  <c r="AH60" i="8"/>
  <c r="AY60" i="8"/>
  <c r="Y67" i="7"/>
  <c r="T65" i="7"/>
  <c r="T67" i="7"/>
  <c r="F65" i="7"/>
  <c r="F67" i="7"/>
  <c r="Q65" i="7"/>
  <c r="Q67" i="7"/>
  <c r="N65" i="7"/>
  <c r="N67" i="7"/>
  <c r="R65" i="7"/>
  <c r="R67" i="7"/>
  <c r="J65" i="7"/>
  <c r="J67" i="7"/>
  <c r="AY46" i="2"/>
  <c r="BB46" i="2"/>
  <c r="BF41" i="2"/>
  <c r="BF40" i="2"/>
  <c r="AR46" i="2"/>
  <c r="AI44" i="2"/>
  <c r="AL45" i="2"/>
  <c r="AC45" i="2"/>
  <c r="Y45" i="2"/>
  <c r="Y44" i="2"/>
  <c r="Y46" i="2"/>
  <c r="AM45" i="2"/>
  <c r="X45" i="2"/>
  <c r="X46" i="2"/>
  <c r="I44" i="2"/>
  <c r="I46" i="2"/>
  <c r="T45" i="2"/>
  <c r="T46" i="2"/>
  <c r="AT45" i="2"/>
  <c r="AT46" i="2"/>
  <c r="AS45" i="2"/>
  <c r="Q44" i="2"/>
  <c r="Q46" i="2"/>
  <c r="BC45" i="2"/>
  <c r="AJ46" i="2"/>
  <c r="AK45" i="2"/>
  <c r="O44" i="2"/>
  <c r="O46" i="2"/>
  <c r="G44" i="2"/>
  <c r="G46" i="2"/>
  <c r="BE44" i="2"/>
  <c r="AW44" i="2"/>
  <c r="AW46" i="2"/>
  <c r="AP44" i="2"/>
  <c r="AL44" i="2"/>
  <c r="AL46" i="2"/>
  <c r="AG44" i="2"/>
  <c r="AG46" i="2"/>
  <c r="W44" i="2"/>
  <c r="W46" i="2"/>
  <c r="AZ45" i="2"/>
  <c r="AZ46" i="2"/>
  <c r="AQ45" i="2"/>
  <c r="AO45" i="2"/>
  <c r="AI45" i="2"/>
  <c r="AI46" i="2"/>
  <c r="AA45" i="2"/>
  <c r="R45" i="2"/>
  <c r="R46" i="2"/>
  <c r="P45" i="2"/>
  <c r="P46" i="2"/>
  <c r="N45" i="2"/>
  <c r="N46" i="2"/>
  <c r="BC46" i="2"/>
  <c r="AN46" i="2"/>
  <c r="BA45" i="2"/>
  <c r="AH46" i="2"/>
  <c r="L45" i="2"/>
  <c r="L46" i="2"/>
  <c r="AC46" i="2"/>
  <c r="S44" i="2"/>
  <c r="S46" i="2"/>
  <c r="K44" i="2"/>
  <c r="K46" i="2"/>
  <c r="BA44" i="2"/>
  <c r="AX44" i="2"/>
  <c r="AX46" i="2"/>
  <c r="AQ44" i="2"/>
  <c r="AQ46" i="2"/>
  <c r="AO44" i="2"/>
  <c r="AO46" i="2"/>
  <c r="AM44" i="2"/>
  <c r="AM46" i="2"/>
  <c r="AK44" i="2"/>
  <c r="AK46" i="2"/>
  <c r="AA44" i="2"/>
  <c r="AA46" i="2"/>
  <c r="BD45" i="2"/>
  <c r="BD46" i="2"/>
  <c r="AV45" i="2"/>
  <c r="AV46" i="2"/>
  <c r="V45" i="2"/>
  <c r="V46" i="2"/>
  <c r="J45" i="2"/>
  <c r="J46" i="2"/>
  <c r="E46" i="2"/>
  <c r="F44" i="2"/>
  <c r="F46" i="2"/>
  <c r="BF38" i="2"/>
  <c r="H45" i="2"/>
  <c r="BF39" i="2"/>
  <c r="BA46" i="2"/>
  <c r="BE46" i="2"/>
  <c r="H46" i="2"/>
  <c r="AO66" i="7"/>
  <c r="AO67" i="7"/>
  <c r="X66" i="7"/>
  <c r="AI60" i="8"/>
  <c r="BF13" i="8"/>
  <c r="H59" i="8"/>
  <c r="V67" i="7"/>
  <c r="AR47" i="9"/>
  <c r="K60" i="8"/>
  <c r="BB66" i="7"/>
  <c r="BB67" i="7"/>
  <c r="AX66" i="7"/>
  <c r="AC66" i="7"/>
  <c r="AW60" i="8"/>
  <c r="AC47" i="9"/>
  <c r="F47" i="9"/>
  <c r="BF19" i="7"/>
  <c r="X25" i="7"/>
  <c r="AR25" i="7"/>
  <c r="AR65" i="7"/>
  <c r="AR67" i="7"/>
  <c r="BF37" i="9"/>
  <c r="AL25" i="7"/>
  <c r="AL65" i="7"/>
  <c r="AS44" i="2"/>
  <c r="AS46" i="2"/>
  <c r="AH25" i="7"/>
  <c r="AH65" i="7"/>
  <c r="AH67" i="7"/>
  <c r="AW26" i="7"/>
  <c r="AW66" i="7"/>
  <c r="AW67" i="7"/>
  <c r="AL26" i="7"/>
  <c r="AL66" i="7"/>
  <c r="AL67" i="7"/>
  <c r="Z26" i="7"/>
  <c r="BF61" i="7"/>
  <c r="X65" i="7"/>
  <c r="BF25" i="7"/>
  <c r="X67" i="7"/>
  <c r="BF44" i="2"/>
  <c r="AP45" i="2"/>
  <c r="AP46" i="2"/>
  <c r="AE60" i="8"/>
  <c r="AA67" i="7"/>
  <c r="BF65" i="7"/>
  <c r="H67" i="7"/>
  <c r="BF58" i="8"/>
  <c r="H60" i="8"/>
  <c r="M60" i="8"/>
  <c r="Q60" i="8"/>
  <c r="BE67" i="7"/>
  <c r="AQ60" i="8"/>
  <c r="L60" i="8"/>
  <c r="E60" i="8"/>
  <c r="O60" i="8"/>
  <c r="AC60" i="8"/>
  <c r="BD67" i="7"/>
  <c r="BA47" i="9"/>
  <c r="BF45" i="2"/>
  <c r="Z66" i="7"/>
  <c r="AE66" i="7"/>
  <c r="AE67" i="7"/>
  <c r="Z60" i="8"/>
  <c r="AT47" i="9"/>
  <c r="BF47" i="9"/>
  <c r="AU59" i="8"/>
  <c r="AU60" i="8"/>
  <c r="AZ26" i="7"/>
  <c r="BF26" i="7"/>
  <c r="AF46" i="2"/>
  <c r="Z46" i="2"/>
  <c r="BF46" i="2"/>
  <c r="BF45" i="8"/>
  <c r="BF67" i="7"/>
  <c r="Z67" i="7"/>
  <c r="AZ66" i="7"/>
  <c r="AZ67" i="7"/>
  <c r="BF59" i="8"/>
  <c r="BF60" i="8"/>
  <c r="BF66" i="7"/>
</calcChain>
</file>

<file path=xl/sharedStrings.xml><?xml version="1.0" encoding="utf-8"?>
<sst xmlns="http://schemas.openxmlformats.org/spreadsheetml/2006/main" count="2107" uniqueCount="202">
  <si>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</si>
  <si>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</si>
  <si>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</si>
  <si>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</si>
  <si>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</si>
  <si>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</si>
  <si>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</si>
  <si>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</si>
  <si>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</si>
  <si>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</si>
  <si>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</si>
  <si>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</si>
  <si>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</si>
  <si>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</si>
  <si>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</si>
  <si>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</si>
  <si>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I курс</t>
  </si>
  <si>
    <t>обяз. уч.</t>
  </si>
  <si>
    <t>сам. р. с.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</si>
  <si>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</si>
  <si>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</si>
  <si>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</si>
  <si>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</si>
  <si>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Математика</t>
  </si>
  <si>
    <t>Всего час. в неделю самостоятельной работы студентов</t>
  </si>
  <si>
    <t>Всего часов в неделю</t>
  </si>
  <si>
    <t>Порядковые номера недель учебного года</t>
  </si>
  <si>
    <t>сентябрь</t>
  </si>
  <si>
    <t>Всего часов</t>
  </si>
  <si>
    <t>Всего час. в неделю обязательной учебной нагрузки</t>
  </si>
  <si>
    <t>II курс</t>
  </si>
  <si>
    <t>ОГСЭ.00</t>
  </si>
  <si>
    <t>ОГСЭ.03</t>
  </si>
  <si>
    <t>ОГСЭ.04</t>
  </si>
  <si>
    <t>ЕН.00</t>
  </si>
  <si>
    <t xml:space="preserve">Математический и общий естественнонаучный цикл </t>
  </si>
  <si>
    <r>
      <t>ЕН.0</t>
    </r>
    <r>
      <rPr>
        <sz val="6"/>
        <color indexed="8"/>
        <rFont val="Times New Roman"/>
        <family val="1"/>
        <charset val="204"/>
      </rPr>
      <t>1</t>
    </r>
  </si>
  <si>
    <t>П.00</t>
  </si>
  <si>
    <t>ОП. 00</t>
  </si>
  <si>
    <t>ОП. 01</t>
  </si>
  <si>
    <t>ОП. 02</t>
  </si>
  <si>
    <t>ОП.03</t>
  </si>
  <si>
    <t>Безопасность жизнедеятельности</t>
  </si>
  <si>
    <t>ПМ. 01</t>
  </si>
  <si>
    <t>МДК.01.01</t>
  </si>
  <si>
    <t>ПМ. 02</t>
  </si>
  <si>
    <t>МДК.02.01</t>
  </si>
  <si>
    <t>III курс</t>
  </si>
  <si>
    <t xml:space="preserve">Общий гуманитарный и социально-экономический цикл </t>
  </si>
  <si>
    <t>Правовое обеспечение профессиональной деятельности</t>
  </si>
  <si>
    <t>ОП. 06</t>
  </si>
  <si>
    <t>ПМ. 04</t>
  </si>
  <si>
    <t>МДК.04.01</t>
  </si>
  <si>
    <t>ОП. 07</t>
  </si>
  <si>
    <t>ПМ. 03</t>
  </si>
  <si>
    <t>МДК.03.01</t>
  </si>
  <si>
    <t>IV курс</t>
  </si>
  <si>
    <t>КАЛЕНДАРНЫЙ УЧЕБНЫЙ ГРАФИК</t>
  </si>
  <si>
    <t>наименование образовательного учреждения</t>
  </si>
  <si>
    <t xml:space="preserve">                                                                                                                                  УТВЕРЖДАЮ</t>
  </si>
  <si>
    <r>
      <t xml:space="preserve">Форма обучения – </t>
    </r>
    <r>
      <rPr>
        <u/>
        <sz val="14"/>
        <color indexed="8"/>
        <rFont val="Times New Roman"/>
        <family val="1"/>
        <charset val="204"/>
      </rPr>
      <t>очная</t>
    </r>
  </si>
  <si>
    <r>
      <t xml:space="preserve">на базе   </t>
    </r>
    <r>
      <rPr>
        <u/>
        <sz val="14"/>
        <color indexed="8"/>
        <rFont val="Times New Roman"/>
        <family val="1"/>
        <charset val="204"/>
      </rPr>
      <t>основного общего образования</t>
    </r>
  </si>
  <si>
    <t>ОГСЭ.05</t>
  </si>
  <si>
    <t>код и наименование специальности</t>
  </si>
  <si>
    <t>Нормативный срок обучения – 3 года  10 мес</t>
  </si>
  <si>
    <t>1 сент. – 7 сент.</t>
  </si>
  <si>
    <t>29 сент. - 5 окт.</t>
  </si>
  <si>
    <t>29 дек. – 4 янв.</t>
  </si>
  <si>
    <t>30 мар. – 5 апр.</t>
  </si>
  <si>
    <t>27 апр. – 3 мая</t>
  </si>
  <si>
    <t>ПДП.00</t>
  </si>
  <si>
    <t>Всего аттестаций в неделю</t>
  </si>
  <si>
    <t>29 июня-5 июля</t>
  </si>
  <si>
    <t>27 окт -2 ноября</t>
  </si>
  <si>
    <t>26 янв-1 февр</t>
  </si>
  <si>
    <t>23 февр-1 марта</t>
  </si>
  <si>
    <t>ДЗ</t>
  </si>
  <si>
    <t>Государственная итоговая аттестация</t>
  </si>
  <si>
    <t>ГИА.00[1]</t>
  </si>
  <si>
    <t>[1] Строка имеется только в таблице завершающего курса обучения.</t>
  </si>
  <si>
    <t>Э</t>
  </si>
  <si>
    <t>ЭК</t>
  </si>
  <si>
    <t>х</t>
  </si>
  <si>
    <t>ПД</t>
  </si>
  <si>
    <t>ЗД</t>
  </si>
  <si>
    <t>Календарный график аттестаций</t>
  </si>
  <si>
    <t>География</t>
  </si>
  <si>
    <t>Естествознание</t>
  </si>
  <si>
    <t>ЕН.02</t>
  </si>
  <si>
    <t>Педагогика</t>
  </si>
  <si>
    <t>Психология</t>
  </si>
  <si>
    <t>Возрастная анатомия, физиология и гигиена</t>
  </si>
  <si>
    <t>Организация мероприятий, направленных на укрепление здоровья ребенка и его физического развития</t>
  </si>
  <si>
    <t>Медико-биологические и социальные основы здоровья</t>
  </si>
  <si>
    <t>Теоретические и методические основы физического воспитания и развития детей раннего и дошкольного возраста</t>
  </si>
  <si>
    <t>Теоретические и методические основы организации игровой деятельности детей раннего и дошкольного возраста</t>
  </si>
  <si>
    <t>МДК.02.03</t>
  </si>
  <si>
    <t>МДК.02.04</t>
  </si>
  <si>
    <t>МДК.02.05</t>
  </si>
  <si>
    <t>Теория и методика музыкального воспитания с практикумом</t>
  </si>
  <si>
    <t>МДК.03.02</t>
  </si>
  <si>
    <t>Теория и методика развития речи у детей</t>
  </si>
  <si>
    <t>МДК.03.04</t>
  </si>
  <si>
    <t>Теория и методика математического развития</t>
  </si>
  <si>
    <t>Теоретические основы дошкольного образования</t>
  </si>
  <si>
    <t>МДК.01.03</t>
  </si>
  <si>
    <t>Практикум по совершенствованию двигательных умений и навыков</t>
  </si>
  <si>
    <t>ПП.02</t>
  </si>
  <si>
    <t>Теоретические основы организации обучения в разных возрастных группах</t>
  </si>
  <si>
    <t>ПП.03</t>
  </si>
  <si>
    <t>Организация занятий по основным общеобразовательным программам дошкольного образования</t>
  </si>
  <si>
    <t>ПМ. 05</t>
  </si>
  <si>
    <t>Методическое обеспечение образовательного процесса</t>
  </si>
  <si>
    <t>ОП.04</t>
  </si>
  <si>
    <t>Основы предпринимательской деятельности</t>
  </si>
  <si>
    <t>ПП.04</t>
  </si>
  <si>
    <t>МДК.05.01</t>
  </si>
  <si>
    <t>Теоретические и прикладные аспекты методической работы воспитателя детей дошкольного возраста</t>
  </si>
  <si>
    <t>УП.05</t>
  </si>
  <si>
    <t>Директор _______________Т.Е. Виленская</t>
  </si>
  <si>
    <t xml:space="preserve"> </t>
  </si>
  <si>
    <r>
      <t>.</t>
    </r>
    <r>
      <rPr>
        <u/>
        <sz val="14"/>
        <color indexed="8"/>
        <rFont val="Times New Roman"/>
        <family val="1"/>
        <charset val="204"/>
      </rPr>
      <t xml:space="preserve">углубленной </t>
    </r>
    <r>
      <rPr>
        <u/>
        <sz val="14"/>
        <color indexed="9"/>
        <rFont val="Times New Roman"/>
        <family val="1"/>
        <charset val="204"/>
      </rPr>
      <t>.</t>
    </r>
    <r>
      <rPr>
        <sz val="14"/>
        <color indexed="8"/>
        <rFont val="Times New Roman"/>
        <family val="1"/>
        <charset val="204"/>
      </rPr>
      <t xml:space="preserve"> подготовки</t>
    </r>
  </si>
  <si>
    <t>Общеобразовательный учебный цикл</t>
  </si>
  <si>
    <t>О.00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</si>
  <si>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</si>
  <si>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</si>
  <si>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</si>
  <si>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</si>
  <si>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</si>
  <si>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</si>
  <si>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</si>
  <si>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ОУДп.10</t>
  </si>
  <si>
    <t>Информатика</t>
  </si>
  <si>
    <t>Общепрофессиональные дисциплины</t>
  </si>
  <si>
    <t xml:space="preserve">ПМ.00 </t>
  </si>
  <si>
    <t>Профессиональные модули</t>
  </si>
  <si>
    <t>ПМ.02</t>
  </si>
  <si>
    <t>Организация различных видов деятельности и общения детей</t>
  </si>
  <si>
    <t>Практикум по художественной обработке материалов и изобразительному искусству</t>
  </si>
  <si>
    <t>Э (к)</t>
  </si>
  <si>
    <r>
      <t>Профессиональный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</si>
  <si>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 xml:space="preserve">Общепрофессиональные дисциплины </t>
  </si>
  <si>
    <t>ОУДп.11</t>
  </si>
  <si>
    <t>Обществознание (включая экономику и право)</t>
  </si>
  <si>
    <t>Информатика и информационно-коммуникативные технологии в профессиональной деятельности</t>
  </si>
  <si>
    <t>МДК.01.02</t>
  </si>
  <si>
    <t>ПП.01</t>
  </si>
  <si>
    <t>ОП. 08</t>
  </si>
  <si>
    <t>Теория и методика преддошкольного образования детей с сохранным развитием и ограниченными возможностями здоровья</t>
  </si>
  <si>
    <t>МДК.02.02</t>
  </si>
  <si>
    <t>Теоретические и методические основы организации трудовой деятельности дошкольников</t>
  </si>
  <si>
    <t>МДК.02.06</t>
  </si>
  <si>
    <t>Психолого-педагогические основы организации общения детей дошкольного возраста</t>
  </si>
  <si>
    <t>Теоретические и методические основы взаимодействия воспитания с родителями (лицами, их заменяющими)  и сотрудниками дошкольной образовательной организации</t>
  </si>
  <si>
    <t>ОГСЭ.01</t>
  </si>
  <si>
    <t>Основы философии</t>
  </si>
  <si>
    <t>ОГСЭ.06</t>
  </si>
  <si>
    <t>МДК.03.03</t>
  </si>
  <si>
    <t>Теория и методика экологического образования дошкольников</t>
  </si>
  <si>
    <t>УП.03</t>
  </si>
  <si>
    <t xml:space="preserve">Преддипломная практика </t>
  </si>
  <si>
    <t>с</t>
  </si>
  <si>
    <t>п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</si>
  <si>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</si>
  <si>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</si>
  <si>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ОУДб.08</t>
  </si>
  <si>
    <t xml:space="preserve">Русский язык </t>
  </si>
  <si>
    <t>Литература</t>
  </si>
  <si>
    <t>ОУДп.12</t>
  </si>
  <si>
    <t>Основы проектно-исследовательской деятельности</t>
  </si>
  <si>
    <t>УД.14</t>
  </si>
  <si>
    <t>Э(к)</t>
  </si>
  <si>
    <t>ДЗ(к)</t>
  </si>
  <si>
    <t>Теоретические и методические основы организации продуктивных видов деятельности детей дошкольного возраста</t>
  </si>
  <si>
    <t>УП.01</t>
  </si>
  <si>
    <t>УП.02</t>
  </si>
  <si>
    <t>ОП. 05</t>
  </si>
  <si>
    <t>Э(К)</t>
  </si>
  <si>
    <t>Х</t>
  </si>
  <si>
    <t>ОГСЭ.02</t>
  </si>
  <si>
    <t>Психология общения</t>
  </si>
  <si>
    <r>
      <t>Квалификация:    в</t>
    </r>
    <r>
      <rPr>
        <u/>
        <sz val="14"/>
        <color indexed="8"/>
        <rFont val="Times New Roman"/>
        <family val="1"/>
        <charset val="204"/>
      </rPr>
      <t>оспитатель детей дошкольного возраста</t>
    </r>
  </si>
  <si>
    <t>3 курс</t>
  </si>
  <si>
    <t>4 курс</t>
  </si>
  <si>
    <t>Организация различных  видов деятельнрости и общения детей</t>
  </si>
  <si>
    <t>Организация различных видов деятельнрости и общения детей</t>
  </si>
  <si>
    <t>Взаимодействие с родителями (лицами, их их заменяющими) сотрудниками образовательной организации</t>
  </si>
  <si>
    <t>Взаимодействие с родителями (лицами, их их заменяющими) сотрудниками  образовательной организации</t>
  </si>
  <si>
    <t>ОУДб.09</t>
  </si>
  <si>
    <t>Астрономия</t>
  </si>
  <si>
    <t>ОУДп.13</t>
  </si>
  <si>
    <t>ДЗ (к)</t>
  </si>
  <si>
    <t>Учебная практика</t>
  </si>
  <si>
    <t>Производственная практика</t>
  </si>
  <si>
    <t>ПП.05</t>
  </si>
  <si>
    <t xml:space="preserve">ПП.05 </t>
  </si>
  <si>
    <r>
      <rPr>
        <sz val="14"/>
        <color indexed="8"/>
        <rFont val="Times New Roman"/>
        <family val="1"/>
        <charset val="204"/>
      </rPr>
      <t xml:space="preserve">основной профессиональной образовательной программы 
среднего профессионального образования
 программы подготовки специалистов среднего звена </t>
    </r>
    <r>
      <rPr>
        <i/>
        <sz val="12"/>
        <color indexed="8"/>
        <rFont val="Times New Roman"/>
        <family val="1"/>
        <charset val="204"/>
      </rPr>
      <t xml:space="preserve">
</t>
    </r>
  </si>
  <si>
    <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44.02.01 Дошкольное образование</t>
    </r>
  </si>
  <si>
    <t>Основы финансовой грамотности</t>
  </si>
  <si>
    <t>«_____»____________ 2020 г.</t>
  </si>
  <si>
    <t>Родной язык (русский)</t>
  </si>
  <si>
    <t>«Ейский полипрофильный колледж»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</si>
</sst>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9" x14ac:knownFonts="1"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b/>
      <sz val="6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 Cyr"/>
      <charset val="204"/>
    </font>
    <font>
      <u/>
      <sz val="14"/>
      <color indexed="9"/>
      <name val="Times New Roman"/>
      <family val="1"/>
      <charset val="204"/>
    </font>
    <font>
      <u/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11" fillId="0" borderId="0" xfId="0" applyFont="1"/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Font="1" applyAlignment="1"/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0" fillId="0" borderId="1" xfId="0" applyBorder="1"/>
    <xf numFmtId="0" fontId="4" fillId="0" borderId="0" xfId="1" applyAlignment="1" applyProtection="1">
      <alignment vertical="center"/>
    </xf>
    <xf numFmtId="0" fontId="2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3" borderId="1" xfId="0" applyFill="1" applyBorder="1"/>
    <xf numFmtId="0" fontId="7" fillId="5" borderId="1" xfId="0" applyFont="1" applyFill="1" applyBorder="1"/>
    <xf numFmtId="0" fontId="0" fillId="0" borderId="1" xfId="0" applyBorder="1" applyAlignment="1"/>
    <xf numFmtId="0" fontId="7" fillId="4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5" borderId="2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7" fillId="4" borderId="2" xfId="0" applyFont="1" applyFill="1" applyBorder="1"/>
    <xf numFmtId="0" fontId="6" fillId="4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1" fontId="20" fillId="4" borderId="1" xfId="0" applyNumberFormat="1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1" fontId="21" fillId="4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8" fillId="6" borderId="1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/>
    </xf>
    <xf numFmtId="176" fontId="8" fillId="7" borderId="1" xfId="0" applyNumberFormat="1" applyFont="1" applyFill="1" applyBorder="1" applyAlignment="1">
      <alignment horizontal="center" vertical="center"/>
    </xf>
    <xf numFmtId="176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7" fillId="7" borderId="1" xfId="0" applyFont="1" applyFill="1" applyBorder="1"/>
    <xf numFmtId="0" fontId="26" fillId="7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center"/>
    </xf>
    <xf numFmtId="0" fontId="26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7" borderId="2" xfId="0" applyFont="1" applyFill="1" applyBorder="1"/>
    <xf numFmtId="1" fontId="8" fillId="7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/>
    </xf>
    <xf numFmtId="0" fontId="23" fillId="7" borderId="2" xfId="0" applyFont="1" applyFill="1" applyBorder="1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176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wrapText="1"/>
    </xf>
    <xf numFmtId="1" fontId="20" fillId="7" borderId="1" xfId="0" applyNumberFormat="1" applyFont="1" applyFill="1" applyBorder="1" applyAlignment="1">
      <alignment horizontal="center" vertical="center"/>
    </xf>
    <xf numFmtId="1" fontId="21" fillId="7" borderId="1" xfId="0" applyNumberFormat="1" applyFont="1" applyFill="1" applyBorder="1" applyAlignment="1">
      <alignment horizontal="center" vertical="center"/>
    </xf>
    <xf numFmtId="1" fontId="6" fillId="1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textRotation="90"/>
    </xf>
    <xf numFmtId="0" fontId="7" fillId="0" borderId="8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/>
    </xf>
    <xf numFmtId="0" fontId="27" fillId="8" borderId="3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7" fillId="12" borderId="2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textRotation="90" wrapText="1"/>
    </xf>
    <xf numFmtId="1" fontId="6" fillId="13" borderId="2" xfId="0" applyNumberFormat="1" applyFont="1" applyFill="1" applyBorder="1" applyAlignment="1">
      <alignment horizontal="center" vertical="center" wrapText="1"/>
    </xf>
    <xf numFmtId="1" fontId="6" fillId="13" borderId="8" xfId="0" applyNumberFormat="1" applyFont="1" applyFill="1" applyBorder="1" applyAlignment="1">
      <alignment horizontal="center" vertical="center" wrapText="1"/>
    </xf>
    <xf numFmtId="1" fontId="6" fillId="13" borderId="3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A10" sqref="A10:N10"/>
    </sheetView>
  </sheetViews>
  <sheetFormatPr defaultRowHeight="12.75" x14ac:dyDescent="0.2"/>
  <cols>
    <col min="14" max="14" width="9.140625" customWidth="1"/>
  </cols>
  <sheetData>
    <row r="1" spans="1:14" ht="20.100000000000001" customHeight="1" x14ac:dyDescent="0.3">
      <c r="A1" s="151" t="s">
        <v>59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20.100000000000001" customHeight="1" x14ac:dyDescent="0.3">
      <c r="A2" s="152" t="s">
        <v>119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20.100000000000001" customHeight="1" x14ac:dyDescent="0.3">
      <c r="A3" s="152" t="s">
        <v>199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ht="20.100000000000001" customHeight="1" x14ac:dyDescent="0.2"/>
    <row r="5" spans="1:14" ht="48" customHeight="1" x14ac:dyDescent="0.3">
      <c r="A5" s="153" t="s">
        <v>57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ht="20.100000000000001" customHeight="1" x14ac:dyDescent="0.3">
      <c r="A6" s="151" t="s">
        <v>163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20.100000000000001" customHeight="1" x14ac:dyDescent="0.3">
      <c r="A7" s="151" t="s">
        <v>164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4" ht="22.5" customHeight="1" x14ac:dyDescent="0.35">
      <c r="A8" s="153" t="s">
        <v>201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14" ht="12.75" customHeight="1" x14ac:dyDescent="0.25">
      <c r="A9" s="156" t="s">
        <v>58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</row>
    <row r="10" spans="1:14" ht="70.5" customHeight="1" x14ac:dyDescent="0.2">
      <c r="A10" s="157" t="s">
        <v>196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</row>
    <row r="11" spans="1:14" ht="18" customHeight="1" x14ac:dyDescent="0.3">
      <c r="A11" s="151" t="s">
        <v>197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14" ht="15.75" customHeight="1" x14ac:dyDescent="0.25">
      <c r="A12" s="156" t="s">
        <v>63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</row>
    <row r="13" spans="1:14" ht="20.100000000000001" customHeight="1" x14ac:dyDescent="0.3">
      <c r="A13" s="155" t="s">
        <v>121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4" ht="13.5" customHeight="1" x14ac:dyDescent="0.25">
      <c r="A14" s="156" t="s">
        <v>120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</row>
    <row r="15" spans="1:14" ht="20.100000000000001" customHeight="1" x14ac:dyDescent="0.3">
      <c r="B15" s="14"/>
      <c r="C15" s="14"/>
      <c r="D15" s="14"/>
      <c r="E15" s="14"/>
      <c r="F15" s="14"/>
      <c r="G15" s="14" t="s">
        <v>181</v>
      </c>
      <c r="I15" s="14"/>
      <c r="J15" s="14"/>
      <c r="K15" s="14"/>
      <c r="L15" s="14"/>
      <c r="M15" s="14"/>
      <c r="N15" s="14"/>
    </row>
    <row r="16" spans="1:14" ht="20.100000000000001" customHeight="1" x14ac:dyDescent="0.3">
      <c r="B16" s="14"/>
      <c r="C16" s="14"/>
      <c r="D16" s="14"/>
      <c r="E16" s="14"/>
      <c r="F16" s="14"/>
      <c r="G16" s="14" t="s">
        <v>60</v>
      </c>
      <c r="I16" s="14"/>
      <c r="J16" s="14"/>
      <c r="K16" s="14"/>
      <c r="L16" s="14"/>
      <c r="M16" s="14"/>
      <c r="N16" s="14"/>
    </row>
    <row r="17" spans="2:14" ht="20.100000000000001" customHeight="1" x14ac:dyDescent="0.3">
      <c r="B17" s="14"/>
      <c r="C17" s="14"/>
      <c r="D17" s="14"/>
      <c r="E17" s="14"/>
      <c r="F17" s="14"/>
      <c r="G17" s="14" t="s">
        <v>64</v>
      </c>
      <c r="I17" s="14"/>
      <c r="J17" s="14"/>
      <c r="K17" s="14"/>
      <c r="L17" s="14"/>
      <c r="M17" s="14"/>
      <c r="N17" s="14"/>
    </row>
    <row r="18" spans="2:14" ht="20.100000000000001" customHeight="1" x14ac:dyDescent="0.3">
      <c r="B18" s="14"/>
      <c r="C18" s="14"/>
      <c r="D18" s="14"/>
      <c r="E18" s="14"/>
      <c r="F18" s="14"/>
      <c r="G18" s="14" t="s">
        <v>61</v>
      </c>
      <c r="I18" s="14"/>
      <c r="J18" s="14"/>
      <c r="K18" s="14"/>
      <c r="L18" s="14"/>
      <c r="M18" s="14"/>
      <c r="N18" s="14"/>
    </row>
    <row r="19" spans="2:14" ht="20.100000000000001" customHeight="1" x14ac:dyDescent="0.2"/>
    <row r="20" spans="2:14" ht="20.100000000000001" customHeight="1" x14ac:dyDescent="0.2"/>
    <row r="21" spans="2:14" ht="20.100000000000001" customHeight="1" x14ac:dyDescent="0.2"/>
    <row r="22" spans="2:14" ht="20.100000000000001" customHeight="1" x14ac:dyDescent="0.2"/>
    <row r="23" spans="2:14" ht="20.100000000000001" customHeight="1" x14ac:dyDescent="0.2"/>
    <row r="24" spans="2:14" ht="20.100000000000001" customHeight="1" x14ac:dyDescent="0.2"/>
    <row r="25" spans="2:14" ht="20.100000000000001" customHeight="1" x14ac:dyDescent="0.2"/>
    <row r="26" spans="2:14" ht="20.100000000000001" customHeight="1" x14ac:dyDescent="0.2"/>
    <row r="27" spans="2:14" ht="20.100000000000001" customHeight="1" x14ac:dyDescent="0.2"/>
    <row r="28" spans="2:14" ht="20.100000000000001" customHeight="1" x14ac:dyDescent="0.2"/>
    <row r="29" spans="2:14" ht="20.100000000000001" customHeight="1" x14ac:dyDescent="0.2"/>
  </sheetData>
  <mergeCells count="13">
    <mergeCell ref="A8:N8"/>
    <mergeCell ref="A13:N13"/>
    <mergeCell ref="A14:N14"/>
    <mergeCell ref="A9:N9"/>
    <mergeCell ref="A11:N11"/>
    <mergeCell ref="A12:N12"/>
    <mergeCell ref="A10:N10"/>
    <mergeCell ref="A6:N6"/>
    <mergeCell ref="A7:N7"/>
    <mergeCell ref="A1:N1"/>
    <mergeCell ref="A2:N2"/>
    <mergeCell ref="A3:N3"/>
    <mergeCell ref="A5:N5"/>
  </mergeCells>
  <phoneticPr fontId="5" type="noConversion"/>
  <pageMargins left="0.75" right="0.44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F46"/>
  <sheetViews>
    <sheetView topLeftCell="A37" zoomScale="110" zoomScaleNormal="110" workbookViewId="0">
      <selection activeCell="G31" sqref="G31"/>
    </sheetView>
  </sheetViews>
  <sheetFormatPr defaultRowHeight="12.75" x14ac:dyDescent="0.2"/>
  <cols>
    <col min="1" max="1" width="4.85546875" customWidth="1"/>
    <col min="2" max="2" width="6.28515625" customWidth="1"/>
    <col min="3" max="3" width="18" customWidth="1"/>
    <col min="4" max="4" width="6.140625" customWidth="1"/>
    <col min="5" max="5" width="3" customWidth="1"/>
    <col min="6" max="17" width="2.7109375" customWidth="1"/>
    <col min="18" max="18" width="3.140625" customWidth="1"/>
    <col min="19" max="23" width="2.7109375" customWidth="1"/>
    <col min="24" max="24" width="3.140625" customWidth="1"/>
    <col min="25" max="57" width="2.7109375" customWidth="1"/>
    <col min="58" max="58" width="4.5703125" customWidth="1"/>
    <col min="59" max="61" width="2.7109375" customWidth="1"/>
  </cols>
  <sheetData>
    <row r="3" spans="1:58" ht="69.75" customHeight="1" x14ac:dyDescent="0.2">
      <c r="A3" s="179" t="s">
        <v>0</v>
      </c>
      <c r="B3" s="162" t="s">
        <v>1</v>
      </c>
      <c r="C3" s="4" t="s">
        <v>2</v>
      </c>
      <c r="D3" s="4" t="s">
        <v>3</v>
      </c>
      <c r="E3" s="3" t="s">
        <v>65</v>
      </c>
      <c r="F3" s="177" t="s">
        <v>27</v>
      </c>
      <c r="G3" s="178"/>
      <c r="H3" s="183"/>
      <c r="I3" s="3" t="s">
        <v>66</v>
      </c>
      <c r="J3" s="177" t="s">
        <v>4</v>
      </c>
      <c r="K3" s="178"/>
      <c r="L3" s="178"/>
      <c r="M3" s="3" t="s">
        <v>73</v>
      </c>
      <c r="N3" s="168" t="s">
        <v>5</v>
      </c>
      <c r="O3" s="168"/>
      <c r="P3" s="168"/>
      <c r="Q3" s="168"/>
      <c r="R3" s="168" t="s">
        <v>6</v>
      </c>
      <c r="S3" s="168"/>
      <c r="T3" s="168"/>
      <c r="U3" s="168"/>
      <c r="V3" s="3" t="s">
        <v>67</v>
      </c>
      <c r="W3" s="168" t="s">
        <v>7</v>
      </c>
      <c r="X3" s="168"/>
      <c r="Y3" s="168"/>
      <c r="Z3" s="4" t="s">
        <v>74</v>
      </c>
      <c r="AA3" s="168" t="s">
        <v>8</v>
      </c>
      <c r="AB3" s="168"/>
      <c r="AC3" s="168"/>
      <c r="AD3" s="4" t="s">
        <v>75</v>
      </c>
      <c r="AE3" s="168" t="s">
        <v>9</v>
      </c>
      <c r="AF3" s="168"/>
      <c r="AG3" s="168"/>
      <c r="AH3" s="168"/>
      <c r="AI3" s="3" t="s">
        <v>68</v>
      </c>
      <c r="AJ3" s="168" t="s">
        <v>10</v>
      </c>
      <c r="AK3" s="168"/>
      <c r="AL3" s="168"/>
      <c r="AM3" s="3" t="s">
        <v>69</v>
      </c>
      <c r="AN3" s="168" t="s">
        <v>11</v>
      </c>
      <c r="AO3" s="168"/>
      <c r="AP3" s="168"/>
      <c r="AQ3" s="168"/>
      <c r="AR3" s="168" t="s">
        <v>12</v>
      </c>
      <c r="AS3" s="168"/>
      <c r="AT3" s="168"/>
      <c r="AU3" s="168"/>
      <c r="AV3" s="3" t="s">
        <v>72</v>
      </c>
      <c r="AW3" s="168" t="s">
        <v>13</v>
      </c>
      <c r="AX3" s="168"/>
      <c r="AY3" s="168"/>
      <c r="AZ3" s="168" t="s">
        <v>14</v>
      </c>
      <c r="BA3" s="168"/>
      <c r="BB3" s="168"/>
      <c r="BC3" s="168"/>
      <c r="BD3" s="168"/>
      <c r="BE3" s="4"/>
      <c r="BF3" s="165" t="s">
        <v>28</v>
      </c>
    </row>
    <row r="4" spans="1:58" x14ac:dyDescent="0.2">
      <c r="A4" s="179"/>
      <c r="B4" s="163"/>
      <c r="C4" s="180" t="s">
        <v>15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2"/>
      <c r="BF4" s="166"/>
    </row>
    <row r="5" spans="1:58" x14ac:dyDescent="0.2">
      <c r="A5" s="179"/>
      <c r="B5" s="163"/>
      <c r="C5" s="162"/>
      <c r="D5" s="162"/>
      <c r="E5" s="5">
        <v>35</v>
      </c>
      <c r="F5" s="5">
        <v>36</v>
      </c>
      <c r="G5" s="5">
        <v>37</v>
      </c>
      <c r="H5" s="5">
        <v>38</v>
      </c>
      <c r="I5" s="5">
        <v>39</v>
      </c>
      <c r="J5" s="5">
        <v>40</v>
      </c>
      <c r="K5" s="5">
        <v>41</v>
      </c>
      <c r="L5" s="5">
        <v>42</v>
      </c>
      <c r="M5" s="5">
        <v>43</v>
      </c>
      <c r="N5" s="5">
        <v>44</v>
      </c>
      <c r="O5" s="5">
        <v>45</v>
      </c>
      <c r="P5" s="5">
        <v>46</v>
      </c>
      <c r="Q5" s="5">
        <v>47</v>
      </c>
      <c r="R5" s="5">
        <v>48</v>
      </c>
      <c r="S5" s="5">
        <v>49</v>
      </c>
      <c r="T5" s="5">
        <v>50</v>
      </c>
      <c r="U5" s="5">
        <v>51</v>
      </c>
      <c r="V5" s="5">
        <v>52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5">
        <v>7</v>
      </c>
      <c r="AD5" s="5">
        <v>8</v>
      </c>
      <c r="AE5" s="5">
        <v>9</v>
      </c>
      <c r="AF5" s="5">
        <v>10</v>
      </c>
      <c r="AG5" s="5">
        <v>11</v>
      </c>
      <c r="AH5" s="5">
        <v>12</v>
      </c>
      <c r="AI5" s="5">
        <v>13</v>
      </c>
      <c r="AJ5" s="5">
        <v>14</v>
      </c>
      <c r="AK5" s="5">
        <v>15</v>
      </c>
      <c r="AL5" s="5">
        <v>16</v>
      </c>
      <c r="AM5" s="5">
        <v>17</v>
      </c>
      <c r="AN5" s="5">
        <v>18</v>
      </c>
      <c r="AO5" s="5">
        <v>19</v>
      </c>
      <c r="AP5" s="5">
        <v>20</v>
      </c>
      <c r="AQ5" s="5">
        <v>21</v>
      </c>
      <c r="AR5" s="5">
        <v>22</v>
      </c>
      <c r="AS5" s="5">
        <v>23</v>
      </c>
      <c r="AT5" s="5">
        <v>24</v>
      </c>
      <c r="AU5" s="5">
        <v>25</v>
      </c>
      <c r="AV5" s="5">
        <v>26</v>
      </c>
      <c r="AW5" s="5">
        <v>27</v>
      </c>
      <c r="AX5" s="5">
        <v>28</v>
      </c>
      <c r="AY5" s="5">
        <v>29</v>
      </c>
      <c r="AZ5" s="5">
        <v>30</v>
      </c>
      <c r="BA5" s="5">
        <v>31</v>
      </c>
      <c r="BB5" s="5">
        <v>32</v>
      </c>
      <c r="BC5" s="5">
        <v>33</v>
      </c>
      <c r="BD5" s="5">
        <v>34</v>
      </c>
      <c r="BE5" s="5">
        <v>35</v>
      </c>
      <c r="BF5" s="166"/>
    </row>
    <row r="6" spans="1:58" x14ac:dyDescent="0.2">
      <c r="A6" s="179"/>
      <c r="B6" s="163"/>
      <c r="C6" s="163"/>
      <c r="D6" s="163"/>
      <c r="E6" s="174" t="s">
        <v>26</v>
      </c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6"/>
      <c r="BF6" s="166"/>
    </row>
    <row r="7" spans="1:58" x14ac:dyDescent="0.2">
      <c r="A7" s="179"/>
      <c r="B7" s="164"/>
      <c r="C7" s="164"/>
      <c r="D7" s="164"/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5">
        <v>38</v>
      </c>
      <c r="AQ7" s="5">
        <v>39</v>
      </c>
      <c r="AR7" s="5">
        <v>40</v>
      </c>
      <c r="AS7" s="5">
        <v>41</v>
      </c>
      <c r="AT7" s="5">
        <v>42</v>
      </c>
      <c r="AU7" s="5">
        <v>43</v>
      </c>
      <c r="AV7" s="5">
        <v>44</v>
      </c>
      <c r="AW7" s="5">
        <v>45</v>
      </c>
      <c r="AX7" s="5">
        <v>46</v>
      </c>
      <c r="AY7" s="5">
        <v>47</v>
      </c>
      <c r="AZ7" s="5">
        <v>48</v>
      </c>
      <c r="BA7" s="5">
        <v>49</v>
      </c>
      <c r="BB7" s="5">
        <v>50</v>
      </c>
      <c r="BC7" s="5">
        <v>51</v>
      </c>
      <c r="BD7" s="5">
        <v>52</v>
      </c>
      <c r="BE7" s="5">
        <v>53</v>
      </c>
      <c r="BF7" s="167"/>
    </row>
    <row r="8" spans="1:58" x14ac:dyDescent="0.2">
      <c r="A8" s="179" t="s">
        <v>16</v>
      </c>
      <c r="B8" s="184" t="s">
        <v>123</v>
      </c>
      <c r="C8" s="184" t="s">
        <v>122</v>
      </c>
      <c r="D8" s="1" t="s">
        <v>17</v>
      </c>
      <c r="E8" s="19">
        <f>SUM(E10,E12,E14,E16,E18,E20,E22,E24,E28,E30,E32,E34,E26,E36)</f>
        <v>36</v>
      </c>
      <c r="F8" s="19">
        <f t="shared" ref="F8:BE8" si="0">SUM(F10,F12,F14,F16,F18,F20,F22,F24,F28,F30,F32,F34,F26,F36)</f>
        <v>36</v>
      </c>
      <c r="G8" s="19">
        <f t="shared" si="0"/>
        <v>36</v>
      </c>
      <c r="H8" s="19">
        <f t="shared" si="0"/>
        <v>36</v>
      </c>
      <c r="I8" s="19">
        <f t="shared" si="0"/>
        <v>36</v>
      </c>
      <c r="J8" s="19">
        <f t="shared" si="0"/>
        <v>36</v>
      </c>
      <c r="K8" s="19">
        <f t="shared" si="0"/>
        <v>36</v>
      </c>
      <c r="L8" s="19">
        <f t="shared" si="0"/>
        <v>36</v>
      </c>
      <c r="M8" s="19">
        <f t="shared" si="0"/>
        <v>36</v>
      </c>
      <c r="N8" s="19">
        <f t="shared" si="0"/>
        <v>36</v>
      </c>
      <c r="O8" s="19">
        <f t="shared" si="0"/>
        <v>36</v>
      </c>
      <c r="P8" s="19">
        <f t="shared" si="0"/>
        <v>36</v>
      </c>
      <c r="Q8" s="19">
        <f t="shared" si="0"/>
        <v>36</v>
      </c>
      <c r="R8" s="19">
        <f t="shared" si="0"/>
        <v>36</v>
      </c>
      <c r="S8" s="19">
        <f t="shared" si="0"/>
        <v>36</v>
      </c>
      <c r="T8" s="19">
        <f t="shared" si="0"/>
        <v>36</v>
      </c>
      <c r="U8" s="9" t="s">
        <v>161</v>
      </c>
      <c r="V8" s="19">
        <f t="shared" si="0"/>
        <v>0</v>
      </c>
      <c r="W8" s="19">
        <f t="shared" si="0"/>
        <v>0</v>
      </c>
      <c r="X8" s="19">
        <f t="shared" si="0"/>
        <v>35</v>
      </c>
      <c r="Y8" s="19">
        <f t="shared" si="0"/>
        <v>35</v>
      </c>
      <c r="Z8" s="19">
        <f t="shared" si="0"/>
        <v>35</v>
      </c>
      <c r="AA8" s="19">
        <f t="shared" si="0"/>
        <v>35</v>
      </c>
      <c r="AB8" s="19">
        <f t="shared" si="0"/>
        <v>35</v>
      </c>
      <c r="AC8" s="19">
        <f t="shared" si="0"/>
        <v>35</v>
      </c>
      <c r="AD8" s="19">
        <f t="shared" si="0"/>
        <v>35</v>
      </c>
      <c r="AE8" s="19">
        <f t="shared" si="0"/>
        <v>35</v>
      </c>
      <c r="AF8" s="19">
        <f t="shared" si="0"/>
        <v>35</v>
      </c>
      <c r="AG8" s="19">
        <f t="shared" si="0"/>
        <v>35</v>
      </c>
      <c r="AH8" s="19">
        <f t="shared" si="0"/>
        <v>36</v>
      </c>
      <c r="AI8" s="19">
        <f t="shared" si="0"/>
        <v>36</v>
      </c>
      <c r="AJ8" s="19">
        <f t="shared" si="0"/>
        <v>36</v>
      </c>
      <c r="AK8" s="19">
        <f t="shared" si="0"/>
        <v>36</v>
      </c>
      <c r="AL8" s="19">
        <f t="shared" si="0"/>
        <v>36</v>
      </c>
      <c r="AM8" s="19">
        <f t="shared" si="0"/>
        <v>36</v>
      </c>
      <c r="AN8" s="19">
        <f t="shared" si="0"/>
        <v>36</v>
      </c>
      <c r="AO8" s="19">
        <f t="shared" si="0"/>
        <v>36</v>
      </c>
      <c r="AP8" s="19">
        <f t="shared" si="0"/>
        <v>36</v>
      </c>
      <c r="AQ8" s="19">
        <f t="shared" si="0"/>
        <v>36</v>
      </c>
      <c r="AR8" s="19">
        <f t="shared" si="0"/>
        <v>36</v>
      </c>
      <c r="AS8" s="19">
        <f t="shared" si="0"/>
        <v>36</v>
      </c>
      <c r="AT8" s="19">
        <f t="shared" si="0"/>
        <v>36</v>
      </c>
      <c r="AU8" s="19">
        <f t="shared" si="0"/>
        <v>0</v>
      </c>
      <c r="AV8" s="19">
        <f t="shared" si="0"/>
        <v>0</v>
      </c>
      <c r="AW8" s="19">
        <f t="shared" si="0"/>
        <v>0</v>
      </c>
      <c r="AX8" s="19">
        <f t="shared" si="0"/>
        <v>0</v>
      </c>
      <c r="AY8" s="19">
        <f t="shared" si="0"/>
        <v>0</v>
      </c>
      <c r="AZ8" s="19">
        <f t="shared" si="0"/>
        <v>0</v>
      </c>
      <c r="BA8" s="19">
        <f t="shared" si="0"/>
        <v>0</v>
      </c>
      <c r="BB8" s="19">
        <f t="shared" si="0"/>
        <v>0</v>
      </c>
      <c r="BC8" s="19">
        <f t="shared" si="0"/>
        <v>0</v>
      </c>
      <c r="BD8" s="19">
        <f t="shared" si="0"/>
        <v>0</v>
      </c>
      <c r="BE8" s="19">
        <f t="shared" si="0"/>
        <v>0</v>
      </c>
      <c r="BF8" s="19">
        <f>SUM(E8:BE8)</f>
        <v>1394</v>
      </c>
    </row>
    <row r="9" spans="1:58" ht="13.5" customHeight="1" x14ac:dyDescent="0.2">
      <c r="A9" s="179"/>
      <c r="B9" s="185"/>
      <c r="C9" s="185"/>
      <c r="D9" s="1" t="s">
        <v>18</v>
      </c>
      <c r="E9" s="19">
        <f>E11+E13+E15+E17+E19+E21+E25+E29+E33+E23+E31+E35+E37+E27</f>
        <v>18</v>
      </c>
      <c r="F9" s="19">
        <f t="shared" ref="F9:BE9" si="1">F11+F13+F15+F17+F19+F21+F25+F29+F33+F23+F31+F35+F37+F27</f>
        <v>18</v>
      </c>
      <c r="G9" s="19">
        <f t="shared" si="1"/>
        <v>18</v>
      </c>
      <c r="H9" s="19">
        <f t="shared" si="1"/>
        <v>18</v>
      </c>
      <c r="I9" s="19">
        <f t="shared" si="1"/>
        <v>18</v>
      </c>
      <c r="J9" s="19">
        <f t="shared" si="1"/>
        <v>18</v>
      </c>
      <c r="K9" s="19">
        <f t="shared" si="1"/>
        <v>18</v>
      </c>
      <c r="L9" s="19">
        <f t="shared" si="1"/>
        <v>18</v>
      </c>
      <c r="M9" s="19">
        <f t="shared" si="1"/>
        <v>18</v>
      </c>
      <c r="N9" s="19">
        <f t="shared" si="1"/>
        <v>18</v>
      </c>
      <c r="O9" s="19">
        <f t="shared" si="1"/>
        <v>18</v>
      </c>
      <c r="P9" s="19">
        <f t="shared" si="1"/>
        <v>18</v>
      </c>
      <c r="Q9" s="19">
        <f t="shared" si="1"/>
        <v>18</v>
      </c>
      <c r="R9" s="19">
        <f t="shared" si="1"/>
        <v>18</v>
      </c>
      <c r="S9" s="19">
        <f t="shared" si="1"/>
        <v>18</v>
      </c>
      <c r="T9" s="19">
        <f t="shared" si="1"/>
        <v>18</v>
      </c>
      <c r="U9" s="19" t="s">
        <v>161</v>
      </c>
      <c r="V9" s="19">
        <f t="shared" si="1"/>
        <v>0</v>
      </c>
      <c r="W9" s="19">
        <f t="shared" si="1"/>
        <v>0</v>
      </c>
      <c r="X9" s="19">
        <f t="shared" si="1"/>
        <v>17.5</v>
      </c>
      <c r="Y9" s="19">
        <f t="shared" si="1"/>
        <v>17.5</v>
      </c>
      <c r="Z9" s="19">
        <f t="shared" si="1"/>
        <v>17.5</v>
      </c>
      <c r="AA9" s="19">
        <f t="shared" si="1"/>
        <v>17.5</v>
      </c>
      <c r="AB9" s="19">
        <f t="shared" si="1"/>
        <v>17.5</v>
      </c>
      <c r="AC9" s="19">
        <f t="shared" si="1"/>
        <v>17.5</v>
      </c>
      <c r="AD9" s="19">
        <f t="shared" si="1"/>
        <v>17.5</v>
      </c>
      <c r="AE9" s="19">
        <f t="shared" si="1"/>
        <v>17.5</v>
      </c>
      <c r="AF9" s="19">
        <f t="shared" si="1"/>
        <v>17.5</v>
      </c>
      <c r="AG9" s="19">
        <f t="shared" si="1"/>
        <v>17.5</v>
      </c>
      <c r="AH9" s="19">
        <f t="shared" si="1"/>
        <v>18</v>
      </c>
      <c r="AI9" s="19">
        <f t="shared" si="1"/>
        <v>18</v>
      </c>
      <c r="AJ9" s="19">
        <f t="shared" si="1"/>
        <v>18</v>
      </c>
      <c r="AK9" s="19">
        <f t="shared" si="1"/>
        <v>18</v>
      </c>
      <c r="AL9" s="19">
        <f t="shared" si="1"/>
        <v>18</v>
      </c>
      <c r="AM9" s="19">
        <f t="shared" si="1"/>
        <v>18</v>
      </c>
      <c r="AN9" s="19">
        <f t="shared" si="1"/>
        <v>18</v>
      </c>
      <c r="AO9" s="19">
        <f t="shared" si="1"/>
        <v>18</v>
      </c>
      <c r="AP9" s="19">
        <f t="shared" si="1"/>
        <v>18</v>
      </c>
      <c r="AQ9" s="19">
        <f t="shared" si="1"/>
        <v>18</v>
      </c>
      <c r="AR9" s="19">
        <f t="shared" si="1"/>
        <v>18</v>
      </c>
      <c r="AS9" s="19">
        <f t="shared" si="1"/>
        <v>18</v>
      </c>
      <c r="AT9" s="19">
        <f t="shared" si="1"/>
        <v>18</v>
      </c>
      <c r="AU9" s="19">
        <f t="shared" si="1"/>
        <v>0</v>
      </c>
      <c r="AV9" s="19">
        <f t="shared" si="1"/>
        <v>0</v>
      </c>
      <c r="AW9" s="19">
        <f t="shared" si="1"/>
        <v>0</v>
      </c>
      <c r="AX9" s="19">
        <f t="shared" si="1"/>
        <v>0</v>
      </c>
      <c r="AY9" s="19">
        <f t="shared" si="1"/>
        <v>0</v>
      </c>
      <c r="AZ9" s="19">
        <f t="shared" si="1"/>
        <v>0</v>
      </c>
      <c r="BA9" s="19">
        <f t="shared" si="1"/>
        <v>0</v>
      </c>
      <c r="BB9" s="19">
        <f t="shared" si="1"/>
        <v>0</v>
      </c>
      <c r="BC9" s="19">
        <f t="shared" si="1"/>
        <v>0</v>
      </c>
      <c r="BD9" s="19">
        <f t="shared" si="1"/>
        <v>0</v>
      </c>
      <c r="BE9" s="19">
        <f t="shared" si="1"/>
        <v>0</v>
      </c>
      <c r="BF9" s="19">
        <f t="shared" ref="BF9:BF46" si="2">SUM(E9:BE9)</f>
        <v>697</v>
      </c>
    </row>
    <row r="10" spans="1:58" x14ac:dyDescent="0.2">
      <c r="A10" s="179"/>
      <c r="B10" s="159" t="s">
        <v>124</v>
      </c>
      <c r="C10" s="161" t="s">
        <v>19</v>
      </c>
      <c r="D10" s="49" t="s">
        <v>17</v>
      </c>
      <c r="E10" s="41">
        <v>3</v>
      </c>
      <c r="F10" s="41">
        <v>3</v>
      </c>
      <c r="G10" s="41">
        <v>3</v>
      </c>
      <c r="H10" s="41">
        <v>3</v>
      </c>
      <c r="I10" s="41">
        <v>3</v>
      </c>
      <c r="J10" s="41">
        <v>3</v>
      </c>
      <c r="K10" s="41">
        <v>3</v>
      </c>
      <c r="L10" s="38">
        <v>3</v>
      </c>
      <c r="M10" s="38">
        <v>3</v>
      </c>
      <c r="N10" s="38">
        <v>3</v>
      </c>
      <c r="O10" s="38">
        <v>3</v>
      </c>
      <c r="P10" s="38">
        <v>3</v>
      </c>
      <c r="Q10" s="38">
        <v>3</v>
      </c>
      <c r="R10" s="38">
        <v>3</v>
      </c>
      <c r="S10" s="38">
        <v>3</v>
      </c>
      <c r="T10" s="38">
        <v>3</v>
      </c>
      <c r="U10" s="59" t="s">
        <v>161</v>
      </c>
      <c r="V10" s="11">
        <v>0</v>
      </c>
      <c r="W10" s="11">
        <v>0</v>
      </c>
      <c r="X10" s="38">
        <v>3</v>
      </c>
      <c r="Y10" s="38">
        <v>3</v>
      </c>
      <c r="Z10" s="38">
        <v>3</v>
      </c>
      <c r="AA10" s="38">
        <v>3</v>
      </c>
      <c r="AB10" s="38">
        <v>3</v>
      </c>
      <c r="AC10" s="38">
        <v>3</v>
      </c>
      <c r="AD10" s="38">
        <v>3</v>
      </c>
      <c r="AE10" s="38">
        <v>3</v>
      </c>
      <c r="AF10" s="38">
        <v>3</v>
      </c>
      <c r="AG10" s="38">
        <v>3</v>
      </c>
      <c r="AH10" s="41">
        <v>3</v>
      </c>
      <c r="AI10" s="41">
        <v>3</v>
      </c>
      <c r="AJ10" s="41">
        <v>3</v>
      </c>
      <c r="AK10" s="41">
        <v>3</v>
      </c>
      <c r="AL10" s="38">
        <v>3</v>
      </c>
      <c r="AM10" s="41">
        <v>3</v>
      </c>
      <c r="AN10" s="41">
        <v>3</v>
      </c>
      <c r="AO10" s="41">
        <v>3</v>
      </c>
      <c r="AP10" s="41">
        <v>3</v>
      </c>
      <c r="AQ10" s="41">
        <v>3</v>
      </c>
      <c r="AR10" s="41">
        <v>3</v>
      </c>
      <c r="AS10" s="41">
        <v>3</v>
      </c>
      <c r="AT10" s="41">
        <v>3</v>
      </c>
      <c r="AU10" s="61">
        <v>0</v>
      </c>
      <c r="AV10" s="61">
        <v>0</v>
      </c>
      <c r="AW10" s="61">
        <v>0</v>
      </c>
      <c r="AX10" s="61">
        <v>0</v>
      </c>
      <c r="AY10" s="61">
        <v>0</v>
      </c>
      <c r="AZ10" s="61">
        <v>0</v>
      </c>
      <c r="BA10" s="61">
        <v>0</v>
      </c>
      <c r="BB10" s="61">
        <v>0</v>
      </c>
      <c r="BC10" s="61">
        <v>0</v>
      </c>
      <c r="BD10" s="61">
        <v>0</v>
      </c>
      <c r="BE10" s="61">
        <v>0</v>
      </c>
      <c r="BF10" s="150">
        <f t="shared" si="2"/>
        <v>117</v>
      </c>
    </row>
    <row r="11" spans="1:58" x14ac:dyDescent="0.2">
      <c r="A11" s="179"/>
      <c r="B11" s="160"/>
      <c r="C11" s="161"/>
      <c r="D11" s="49" t="s">
        <v>18</v>
      </c>
      <c r="E11" s="48">
        <v>1.5</v>
      </c>
      <c r="F11" s="48">
        <v>1.5</v>
      </c>
      <c r="G11" s="48">
        <v>1.5</v>
      </c>
      <c r="H11" s="48">
        <v>1.5</v>
      </c>
      <c r="I11" s="48">
        <v>1.5</v>
      </c>
      <c r="J11" s="48">
        <v>1.5</v>
      </c>
      <c r="K11" s="48">
        <v>1.5</v>
      </c>
      <c r="L11" s="48">
        <v>1.5</v>
      </c>
      <c r="M11" s="48">
        <v>1.5</v>
      </c>
      <c r="N11" s="48">
        <v>1.5</v>
      </c>
      <c r="O11" s="48">
        <v>1.5</v>
      </c>
      <c r="P11" s="48">
        <v>1.5</v>
      </c>
      <c r="Q11" s="48">
        <v>1.5</v>
      </c>
      <c r="R11" s="48">
        <v>1.5</v>
      </c>
      <c r="S11" s="48">
        <v>1.5</v>
      </c>
      <c r="T11" s="48">
        <v>1.5</v>
      </c>
      <c r="U11" s="59" t="s">
        <v>161</v>
      </c>
      <c r="V11" s="11">
        <v>0</v>
      </c>
      <c r="W11" s="11">
        <v>0</v>
      </c>
      <c r="X11" s="63">
        <v>1.5</v>
      </c>
      <c r="Y11" s="63">
        <v>1.5</v>
      </c>
      <c r="Z11" s="63">
        <v>1.5</v>
      </c>
      <c r="AA11" s="63">
        <v>1.5</v>
      </c>
      <c r="AB11" s="63">
        <v>1.5</v>
      </c>
      <c r="AC11" s="63">
        <v>1.5</v>
      </c>
      <c r="AD11" s="63">
        <v>1.5</v>
      </c>
      <c r="AE11" s="63">
        <v>1.5</v>
      </c>
      <c r="AF11" s="63">
        <v>1.5</v>
      </c>
      <c r="AG11" s="63">
        <v>1.5</v>
      </c>
      <c r="AH11" s="63">
        <v>1.5</v>
      </c>
      <c r="AI11" s="63">
        <v>1.5</v>
      </c>
      <c r="AJ11" s="63">
        <v>1.5</v>
      </c>
      <c r="AK11" s="63">
        <v>1.5</v>
      </c>
      <c r="AL11" s="63">
        <v>1.5</v>
      </c>
      <c r="AM11" s="63">
        <v>1.5</v>
      </c>
      <c r="AN11" s="63">
        <v>1.5</v>
      </c>
      <c r="AO11" s="63">
        <v>1.5</v>
      </c>
      <c r="AP11" s="63">
        <v>1.5</v>
      </c>
      <c r="AQ11" s="63">
        <v>1.5</v>
      </c>
      <c r="AR11" s="63">
        <v>1.5</v>
      </c>
      <c r="AS11" s="63">
        <v>1.5</v>
      </c>
      <c r="AT11" s="63">
        <v>1.5</v>
      </c>
      <c r="AU11" s="61">
        <v>0</v>
      </c>
      <c r="AV11" s="61">
        <v>0</v>
      </c>
      <c r="AW11" s="61">
        <v>0</v>
      </c>
      <c r="AX11" s="61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0</v>
      </c>
      <c r="BD11" s="61">
        <v>0</v>
      </c>
      <c r="BE11" s="61">
        <v>0</v>
      </c>
      <c r="BF11" s="150">
        <f t="shared" si="2"/>
        <v>58.5</v>
      </c>
    </row>
    <row r="12" spans="1:58" x14ac:dyDescent="0.2">
      <c r="A12" s="179"/>
      <c r="B12" s="159" t="s">
        <v>125</v>
      </c>
      <c r="C12" s="161" t="s">
        <v>23</v>
      </c>
      <c r="D12" s="49" t="s">
        <v>17</v>
      </c>
      <c r="E12" s="41">
        <v>4</v>
      </c>
      <c r="F12" s="41">
        <v>4</v>
      </c>
      <c r="G12" s="41">
        <v>4</v>
      </c>
      <c r="H12" s="41">
        <v>4</v>
      </c>
      <c r="I12" s="41">
        <v>4</v>
      </c>
      <c r="J12" s="41">
        <v>4</v>
      </c>
      <c r="K12" s="41">
        <v>4</v>
      </c>
      <c r="L12" s="41">
        <v>4</v>
      </c>
      <c r="M12" s="41">
        <v>4</v>
      </c>
      <c r="N12" s="41">
        <v>4</v>
      </c>
      <c r="O12" s="41">
        <v>4</v>
      </c>
      <c r="P12" s="41">
        <v>4</v>
      </c>
      <c r="Q12" s="41">
        <v>4</v>
      </c>
      <c r="R12" s="41">
        <v>4</v>
      </c>
      <c r="S12" s="41">
        <v>4</v>
      </c>
      <c r="T12" s="41">
        <v>4</v>
      </c>
      <c r="U12" s="59" t="s">
        <v>161</v>
      </c>
      <c r="V12" s="11">
        <v>0</v>
      </c>
      <c r="W12" s="11">
        <v>0</v>
      </c>
      <c r="X12" s="38">
        <v>4</v>
      </c>
      <c r="Y12" s="38">
        <v>4</v>
      </c>
      <c r="Z12" s="38">
        <v>4</v>
      </c>
      <c r="AA12" s="38">
        <v>4</v>
      </c>
      <c r="AB12" s="38">
        <v>4</v>
      </c>
      <c r="AC12" s="38">
        <v>4</v>
      </c>
      <c r="AD12" s="38">
        <v>4</v>
      </c>
      <c r="AE12" s="38">
        <v>4</v>
      </c>
      <c r="AF12" s="38">
        <v>4</v>
      </c>
      <c r="AG12" s="38">
        <v>4</v>
      </c>
      <c r="AH12" s="38">
        <v>4</v>
      </c>
      <c r="AI12" s="38">
        <v>4</v>
      </c>
      <c r="AJ12" s="38">
        <v>4</v>
      </c>
      <c r="AK12" s="38">
        <v>4</v>
      </c>
      <c r="AL12" s="38">
        <v>4</v>
      </c>
      <c r="AM12" s="38">
        <v>4</v>
      </c>
      <c r="AN12" s="38">
        <v>4</v>
      </c>
      <c r="AO12" s="38">
        <v>4</v>
      </c>
      <c r="AP12" s="38">
        <v>4</v>
      </c>
      <c r="AQ12" s="38">
        <v>4</v>
      </c>
      <c r="AR12" s="38">
        <v>4</v>
      </c>
      <c r="AS12" s="38">
        <v>4</v>
      </c>
      <c r="AT12" s="38">
        <v>4</v>
      </c>
      <c r="AU12" s="61">
        <v>0</v>
      </c>
      <c r="AV12" s="61">
        <v>0</v>
      </c>
      <c r="AW12" s="61"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0</v>
      </c>
      <c r="BD12" s="61">
        <v>0</v>
      </c>
      <c r="BE12" s="61">
        <v>0</v>
      </c>
      <c r="BF12" s="150">
        <f t="shared" si="2"/>
        <v>156</v>
      </c>
    </row>
    <row r="13" spans="1:58" x14ac:dyDescent="0.2">
      <c r="A13" s="179"/>
      <c r="B13" s="160"/>
      <c r="C13" s="161"/>
      <c r="D13" s="49" t="s">
        <v>18</v>
      </c>
      <c r="E13" s="62">
        <v>2</v>
      </c>
      <c r="F13" s="62">
        <v>2</v>
      </c>
      <c r="G13" s="62">
        <v>2</v>
      </c>
      <c r="H13" s="62">
        <v>2</v>
      </c>
      <c r="I13" s="62">
        <v>2</v>
      </c>
      <c r="J13" s="62">
        <v>2</v>
      </c>
      <c r="K13" s="62">
        <v>2</v>
      </c>
      <c r="L13" s="62">
        <v>2</v>
      </c>
      <c r="M13" s="62">
        <v>2</v>
      </c>
      <c r="N13" s="62">
        <v>2</v>
      </c>
      <c r="O13" s="62">
        <v>2</v>
      </c>
      <c r="P13" s="62">
        <v>2</v>
      </c>
      <c r="Q13" s="62">
        <v>2</v>
      </c>
      <c r="R13" s="62">
        <v>2</v>
      </c>
      <c r="S13" s="62">
        <v>2</v>
      </c>
      <c r="T13" s="62">
        <v>2</v>
      </c>
      <c r="U13" s="59" t="s">
        <v>161</v>
      </c>
      <c r="V13" s="11">
        <v>0</v>
      </c>
      <c r="W13" s="11">
        <v>0</v>
      </c>
      <c r="X13" s="64">
        <v>2</v>
      </c>
      <c r="Y13" s="64">
        <v>2</v>
      </c>
      <c r="Z13" s="64">
        <v>2</v>
      </c>
      <c r="AA13" s="64">
        <v>2</v>
      </c>
      <c r="AB13" s="64">
        <v>2</v>
      </c>
      <c r="AC13" s="64">
        <v>2</v>
      </c>
      <c r="AD13" s="64">
        <v>2</v>
      </c>
      <c r="AE13" s="64">
        <v>2</v>
      </c>
      <c r="AF13" s="64">
        <v>2</v>
      </c>
      <c r="AG13" s="64">
        <v>2</v>
      </c>
      <c r="AH13" s="64">
        <v>2</v>
      </c>
      <c r="AI13" s="64">
        <v>2</v>
      </c>
      <c r="AJ13" s="64">
        <v>2</v>
      </c>
      <c r="AK13" s="64">
        <v>2</v>
      </c>
      <c r="AL13" s="64">
        <v>2</v>
      </c>
      <c r="AM13" s="64">
        <v>2</v>
      </c>
      <c r="AN13" s="64">
        <v>2</v>
      </c>
      <c r="AO13" s="64">
        <v>2</v>
      </c>
      <c r="AP13" s="64">
        <v>2</v>
      </c>
      <c r="AQ13" s="64">
        <v>2</v>
      </c>
      <c r="AR13" s="64">
        <v>2</v>
      </c>
      <c r="AS13" s="64">
        <v>2</v>
      </c>
      <c r="AT13" s="64">
        <v>2</v>
      </c>
      <c r="AU13" s="61">
        <v>0</v>
      </c>
      <c r="AV13" s="61">
        <v>0</v>
      </c>
      <c r="AW13" s="61">
        <v>0</v>
      </c>
      <c r="AX13" s="61">
        <v>0</v>
      </c>
      <c r="AY13" s="61">
        <v>0</v>
      </c>
      <c r="AZ13" s="61">
        <v>0</v>
      </c>
      <c r="BA13" s="61">
        <v>0</v>
      </c>
      <c r="BB13" s="61">
        <v>0</v>
      </c>
      <c r="BC13" s="61">
        <v>0</v>
      </c>
      <c r="BD13" s="61">
        <v>0</v>
      </c>
      <c r="BE13" s="61">
        <v>0</v>
      </c>
      <c r="BF13" s="150">
        <f t="shared" si="2"/>
        <v>78</v>
      </c>
    </row>
    <row r="14" spans="1:58" x14ac:dyDescent="0.2">
      <c r="A14" s="179"/>
      <c r="B14" s="159" t="s">
        <v>126</v>
      </c>
      <c r="C14" s="161" t="s">
        <v>21</v>
      </c>
      <c r="D14" s="49" t="s">
        <v>17</v>
      </c>
      <c r="E14" s="41">
        <v>3</v>
      </c>
      <c r="F14" s="41">
        <v>3</v>
      </c>
      <c r="G14" s="41">
        <v>3</v>
      </c>
      <c r="H14" s="41">
        <v>3</v>
      </c>
      <c r="I14" s="41">
        <v>3</v>
      </c>
      <c r="J14" s="41">
        <v>3</v>
      </c>
      <c r="K14" s="41">
        <v>3</v>
      </c>
      <c r="L14" s="38">
        <v>3</v>
      </c>
      <c r="M14" s="38">
        <v>3</v>
      </c>
      <c r="N14" s="38">
        <v>3</v>
      </c>
      <c r="O14" s="38">
        <v>3</v>
      </c>
      <c r="P14" s="38">
        <v>3</v>
      </c>
      <c r="Q14" s="38">
        <v>3</v>
      </c>
      <c r="R14" s="38">
        <v>3</v>
      </c>
      <c r="S14" s="38">
        <v>3</v>
      </c>
      <c r="T14" s="38">
        <v>3</v>
      </c>
      <c r="U14" s="59" t="s">
        <v>161</v>
      </c>
      <c r="V14" s="11">
        <v>0</v>
      </c>
      <c r="W14" s="11">
        <v>0</v>
      </c>
      <c r="X14" s="38">
        <v>3</v>
      </c>
      <c r="Y14" s="38">
        <v>3</v>
      </c>
      <c r="Z14" s="38">
        <v>3</v>
      </c>
      <c r="AA14" s="38">
        <v>3</v>
      </c>
      <c r="AB14" s="38">
        <v>3</v>
      </c>
      <c r="AC14" s="38">
        <v>3</v>
      </c>
      <c r="AD14" s="38">
        <v>3</v>
      </c>
      <c r="AE14" s="38">
        <v>3</v>
      </c>
      <c r="AF14" s="38">
        <v>3</v>
      </c>
      <c r="AG14" s="38">
        <v>3</v>
      </c>
      <c r="AH14" s="38">
        <v>3</v>
      </c>
      <c r="AI14" s="38">
        <v>3</v>
      </c>
      <c r="AJ14" s="38">
        <v>3</v>
      </c>
      <c r="AK14" s="38">
        <v>3</v>
      </c>
      <c r="AL14" s="38">
        <v>3</v>
      </c>
      <c r="AM14" s="38">
        <v>3</v>
      </c>
      <c r="AN14" s="38">
        <v>3</v>
      </c>
      <c r="AO14" s="38">
        <v>3</v>
      </c>
      <c r="AP14" s="38">
        <v>3</v>
      </c>
      <c r="AQ14" s="38">
        <v>3</v>
      </c>
      <c r="AR14" s="38">
        <v>3</v>
      </c>
      <c r="AS14" s="38">
        <v>3</v>
      </c>
      <c r="AT14" s="38">
        <v>3</v>
      </c>
      <c r="AU14" s="61">
        <v>0</v>
      </c>
      <c r="AV14" s="61">
        <v>0</v>
      </c>
      <c r="AW14" s="61">
        <v>0</v>
      </c>
      <c r="AX14" s="61">
        <v>0</v>
      </c>
      <c r="AY14" s="61">
        <v>0</v>
      </c>
      <c r="AZ14" s="61">
        <v>0</v>
      </c>
      <c r="BA14" s="61">
        <v>0</v>
      </c>
      <c r="BB14" s="61">
        <v>0</v>
      </c>
      <c r="BC14" s="61">
        <v>0</v>
      </c>
      <c r="BD14" s="61">
        <v>0</v>
      </c>
      <c r="BE14" s="61">
        <v>0</v>
      </c>
      <c r="BF14" s="150">
        <f t="shared" si="2"/>
        <v>117</v>
      </c>
    </row>
    <row r="15" spans="1:58" x14ac:dyDescent="0.2">
      <c r="A15" s="179"/>
      <c r="B15" s="160"/>
      <c r="C15" s="161"/>
      <c r="D15" s="49" t="s">
        <v>18</v>
      </c>
      <c r="E15" s="48">
        <v>1.5</v>
      </c>
      <c r="F15" s="48">
        <v>1.5</v>
      </c>
      <c r="G15" s="48">
        <v>1.5</v>
      </c>
      <c r="H15" s="48">
        <v>1.5</v>
      </c>
      <c r="I15" s="48">
        <v>1.5</v>
      </c>
      <c r="J15" s="48">
        <v>1.5</v>
      </c>
      <c r="K15" s="48">
        <v>1.5</v>
      </c>
      <c r="L15" s="48">
        <v>1.5</v>
      </c>
      <c r="M15" s="48">
        <v>1.5</v>
      </c>
      <c r="N15" s="48">
        <v>1.5</v>
      </c>
      <c r="O15" s="48">
        <v>1.5</v>
      </c>
      <c r="P15" s="48">
        <v>1.5</v>
      </c>
      <c r="Q15" s="48">
        <v>1.5</v>
      </c>
      <c r="R15" s="48">
        <v>1.5</v>
      </c>
      <c r="S15" s="48">
        <v>1.5</v>
      </c>
      <c r="T15" s="48">
        <v>1.5</v>
      </c>
      <c r="U15" s="59" t="s">
        <v>161</v>
      </c>
      <c r="V15" s="11">
        <v>0</v>
      </c>
      <c r="W15" s="11">
        <v>0</v>
      </c>
      <c r="X15" s="63">
        <v>1.5</v>
      </c>
      <c r="Y15" s="63">
        <v>1.5</v>
      </c>
      <c r="Z15" s="63">
        <v>1.5</v>
      </c>
      <c r="AA15" s="63">
        <v>1.5</v>
      </c>
      <c r="AB15" s="63">
        <v>1.5</v>
      </c>
      <c r="AC15" s="63">
        <v>1.5</v>
      </c>
      <c r="AD15" s="63">
        <v>1.5</v>
      </c>
      <c r="AE15" s="63">
        <v>1.5</v>
      </c>
      <c r="AF15" s="63">
        <v>1.5</v>
      </c>
      <c r="AG15" s="63">
        <v>1.5</v>
      </c>
      <c r="AH15" s="63">
        <v>1.5</v>
      </c>
      <c r="AI15" s="63">
        <v>1.5</v>
      </c>
      <c r="AJ15" s="63">
        <v>1.5</v>
      </c>
      <c r="AK15" s="63">
        <v>1.5</v>
      </c>
      <c r="AL15" s="63">
        <v>1.5</v>
      </c>
      <c r="AM15" s="63">
        <v>1.5</v>
      </c>
      <c r="AN15" s="63">
        <v>1.5</v>
      </c>
      <c r="AO15" s="63">
        <v>1.5</v>
      </c>
      <c r="AP15" s="63">
        <v>1.5</v>
      </c>
      <c r="AQ15" s="63">
        <v>1.5</v>
      </c>
      <c r="AR15" s="63">
        <v>1.5</v>
      </c>
      <c r="AS15" s="63">
        <v>1.5</v>
      </c>
      <c r="AT15" s="63">
        <v>1.5</v>
      </c>
      <c r="AU15" s="61">
        <v>0</v>
      </c>
      <c r="AV15" s="61">
        <v>0</v>
      </c>
      <c r="AW15" s="61">
        <v>0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150">
        <f t="shared" si="2"/>
        <v>58.5</v>
      </c>
    </row>
    <row r="16" spans="1:58" x14ac:dyDescent="0.2">
      <c r="A16" s="179"/>
      <c r="B16" s="159" t="s">
        <v>127</v>
      </c>
      <c r="C16" s="161" t="s">
        <v>22</v>
      </c>
      <c r="D16" s="49" t="s">
        <v>17</v>
      </c>
      <c r="E16" s="41">
        <v>3</v>
      </c>
      <c r="F16" s="41">
        <v>3</v>
      </c>
      <c r="G16" s="41">
        <v>3</v>
      </c>
      <c r="H16" s="41">
        <v>3</v>
      </c>
      <c r="I16" s="41">
        <v>3</v>
      </c>
      <c r="J16" s="41">
        <v>3</v>
      </c>
      <c r="K16" s="41">
        <v>3</v>
      </c>
      <c r="L16" s="41">
        <v>3</v>
      </c>
      <c r="M16" s="41">
        <v>3</v>
      </c>
      <c r="N16" s="41">
        <v>3</v>
      </c>
      <c r="O16" s="41">
        <v>3</v>
      </c>
      <c r="P16" s="41">
        <v>3</v>
      </c>
      <c r="Q16" s="41">
        <v>3</v>
      </c>
      <c r="R16" s="41">
        <v>3</v>
      </c>
      <c r="S16" s="41">
        <v>3</v>
      </c>
      <c r="T16" s="41">
        <v>3</v>
      </c>
      <c r="U16" s="59" t="s">
        <v>161</v>
      </c>
      <c r="V16" s="11">
        <v>0</v>
      </c>
      <c r="W16" s="11">
        <v>0</v>
      </c>
      <c r="X16" s="38">
        <v>1</v>
      </c>
      <c r="Y16" s="38">
        <v>1</v>
      </c>
      <c r="Z16" s="38">
        <v>1</v>
      </c>
      <c r="AA16" s="38">
        <v>1</v>
      </c>
      <c r="AB16" s="38">
        <v>1</v>
      </c>
      <c r="AC16" s="38">
        <v>1</v>
      </c>
      <c r="AD16" s="38">
        <v>1</v>
      </c>
      <c r="AE16" s="38">
        <v>1</v>
      </c>
      <c r="AF16" s="38">
        <v>1</v>
      </c>
      <c r="AG16" s="38">
        <v>1</v>
      </c>
      <c r="AH16" s="38">
        <v>1</v>
      </c>
      <c r="AI16" s="38">
        <v>1</v>
      </c>
      <c r="AJ16" s="38">
        <v>1</v>
      </c>
      <c r="AK16" s="38">
        <v>1</v>
      </c>
      <c r="AL16" s="38">
        <v>1</v>
      </c>
      <c r="AM16" s="38">
        <v>1</v>
      </c>
      <c r="AN16" s="38">
        <v>1</v>
      </c>
      <c r="AO16" s="38">
        <v>1</v>
      </c>
      <c r="AP16" s="38">
        <v>1</v>
      </c>
      <c r="AQ16" s="38">
        <v>1</v>
      </c>
      <c r="AR16" s="38">
        <v>1</v>
      </c>
      <c r="AS16" s="38">
        <v>1</v>
      </c>
      <c r="AT16" s="38"/>
      <c r="AU16" s="61">
        <v>0</v>
      </c>
      <c r="AV16" s="61">
        <v>0</v>
      </c>
      <c r="AW16" s="61">
        <v>0</v>
      </c>
      <c r="AX16" s="61">
        <v>0</v>
      </c>
      <c r="AY16" s="61">
        <v>0</v>
      </c>
      <c r="AZ16" s="61">
        <v>0</v>
      </c>
      <c r="BA16" s="61">
        <v>0</v>
      </c>
      <c r="BB16" s="61">
        <v>0</v>
      </c>
      <c r="BC16" s="61">
        <v>0</v>
      </c>
      <c r="BD16" s="61">
        <v>0</v>
      </c>
      <c r="BE16" s="61">
        <v>0</v>
      </c>
      <c r="BF16" s="150">
        <f t="shared" si="2"/>
        <v>70</v>
      </c>
    </row>
    <row r="17" spans="1:58" x14ac:dyDescent="0.2">
      <c r="A17" s="179"/>
      <c r="B17" s="160"/>
      <c r="C17" s="161"/>
      <c r="D17" s="49" t="s">
        <v>18</v>
      </c>
      <c r="E17" s="48">
        <v>1.5</v>
      </c>
      <c r="F17" s="48">
        <v>1.5</v>
      </c>
      <c r="G17" s="48">
        <v>1.5</v>
      </c>
      <c r="H17" s="48">
        <v>1.5</v>
      </c>
      <c r="I17" s="48">
        <v>1.5</v>
      </c>
      <c r="J17" s="48">
        <v>1.5</v>
      </c>
      <c r="K17" s="48">
        <v>1.5</v>
      </c>
      <c r="L17" s="48">
        <v>1.5</v>
      </c>
      <c r="M17" s="48">
        <v>1.5</v>
      </c>
      <c r="N17" s="48">
        <v>1.5</v>
      </c>
      <c r="O17" s="48">
        <v>1.5</v>
      </c>
      <c r="P17" s="48">
        <v>1.5</v>
      </c>
      <c r="Q17" s="48">
        <v>1.5</v>
      </c>
      <c r="R17" s="48">
        <v>1.5</v>
      </c>
      <c r="S17" s="48">
        <v>1.5</v>
      </c>
      <c r="T17" s="48">
        <v>1.5</v>
      </c>
      <c r="U17" s="59" t="s">
        <v>161</v>
      </c>
      <c r="V17" s="11">
        <v>0</v>
      </c>
      <c r="W17" s="11">
        <v>0</v>
      </c>
      <c r="X17" s="63">
        <v>0.5</v>
      </c>
      <c r="Y17" s="63">
        <v>0.5</v>
      </c>
      <c r="Z17" s="63">
        <v>0.5</v>
      </c>
      <c r="AA17" s="63">
        <v>0.5</v>
      </c>
      <c r="AB17" s="63">
        <v>0.5</v>
      </c>
      <c r="AC17" s="63">
        <v>0.5</v>
      </c>
      <c r="AD17" s="63">
        <v>0.5</v>
      </c>
      <c r="AE17" s="63">
        <v>0.5</v>
      </c>
      <c r="AF17" s="63">
        <v>0.5</v>
      </c>
      <c r="AG17" s="63">
        <v>0.5</v>
      </c>
      <c r="AH17" s="63">
        <v>0.5</v>
      </c>
      <c r="AI17" s="63">
        <v>0.5</v>
      </c>
      <c r="AJ17" s="63">
        <v>0.5</v>
      </c>
      <c r="AK17" s="63">
        <v>0.5</v>
      </c>
      <c r="AL17" s="63">
        <v>0.5</v>
      </c>
      <c r="AM17" s="63">
        <v>0.5</v>
      </c>
      <c r="AN17" s="63">
        <v>0.5</v>
      </c>
      <c r="AO17" s="63">
        <v>0.5</v>
      </c>
      <c r="AP17" s="63">
        <v>0.5</v>
      </c>
      <c r="AQ17" s="63">
        <v>0.5</v>
      </c>
      <c r="AR17" s="63">
        <v>0.5</v>
      </c>
      <c r="AS17" s="63">
        <v>0.5</v>
      </c>
      <c r="AT17" s="63"/>
      <c r="AU17" s="61">
        <v>0</v>
      </c>
      <c r="AV17" s="61">
        <v>0</v>
      </c>
      <c r="AW17" s="61">
        <v>0</v>
      </c>
      <c r="AX17" s="61">
        <v>0</v>
      </c>
      <c r="AY17" s="61">
        <v>0</v>
      </c>
      <c r="AZ17" s="61">
        <v>0</v>
      </c>
      <c r="BA17" s="61">
        <v>0</v>
      </c>
      <c r="BB17" s="61">
        <v>0</v>
      </c>
      <c r="BC17" s="61">
        <v>0</v>
      </c>
      <c r="BD17" s="61">
        <v>0</v>
      </c>
      <c r="BE17" s="61">
        <v>0</v>
      </c>
      <c r="BF17" s="150">
        <f t="shared" si="2"/>
        <v>35</v>
      </c>
    </row>
    <row r="18" spans="1:58" x14ac:dyDescent="0.2">
      <c r="A18" s="179"/>
      <c r="B18" s="159" t="s">
        <v>128</v>
      </c>
      <c r="C18" s="161" t="s">
        <v>132</v>
      </c>
      <c r="D18" s="49" t="s">
        <v>17</v>
      </c>
      <c r="E18" s="41">
        <v>2</v>
      </c>
      <c r="F18" s="41">
        <v>2</v>
      </c>
      <c r="G18" s="41">
        <v>2</v>
      </c>
      <c r="H18" s="41">
        <v>2</v>
      </c>
      <c r="I18" s="41">
        <v>2</v>
      </c>
      <c r="J18" s="41">
        <v>2</v>
      </c>
      <c r="K18" s="41">
        <v>2</v>
      </c>
      <c r="L18" s="38">
        <v>2</v>
      </c>
      <c r="M18" s="38">
        <v>2</v>
      </c>
      <c r="N18" s="38">
        <v>2</v>
      </c>
      <c r="O18" s="38">
        <v>2</v>
      </c>
      <c r="P18" s="38">
        <v>2</v>
      </c>
      <c r="Q18" s="38">
        <v>2</v>
      </c>
      <c r="R18" s="38">
        <v>2</v>
      </c>
      <c r="S18" s="38">
        <v>2</v>
      </c>
      <c r="T18" s="38">
        <v>2</v>
      </c>
      <c r="U18" s="59" t="s">
        <v>161</v>
      </c>
      <c r="V18" s="11">
        <v>0</v>
      </c>
      <c r="W18" s="11">
        <v>0</v>
      </c>
      <c r="X18" s="38">
        <v>2</v>
      </c>
      <c r="Y18" s="38">
        <v>2</v>
      </c>
      <c r="Z18" s="38">
        <v>2</v>
      </c>
      <c r="AA18" s="38">
        <v>2</v>
      </c>
      <c r="AB18" s="38">
        <v>2</v>
      </c>
      <c r="AC18" s="38">
        <v>2</v>
      </c>
      <c r="AD18" s="38">
        <v>2</v>
      </c>
      <c r="AE18" s="38">
        <v>2</v>
      </c>
      <c r="AF18" s="38">
        <v>2</v>
      </c>
      <c r="AG18" s="38">
        <v>2</v>
      </c>
      <c r="AH18" s="41">
        <v>2</v>
      </c>
      <c r="AI18" s="41">
        <v>2</v>
      </c>
      <c r="AJ18" s="41">
        <v>2</v>
      </c>
      <c r="AK18" s="41">
        <v>2</v>
      </c>
      <c r="AL18" s="38">
        <v>2</v>
      </c>
      <c r="AM18" s="41">
        <v>2</v>
      </c>
      <c r="AN18" s="41">
        <v>2</v>
      </c>
      <c r="AO18" s="41">
        <v>2</v>
      </c>
      <c r="AP18" s="41">
        <v>2</v>
      </c>
      <c r="AQ18" s="41">
        <v>2</v>
      </c>
      <c r="AR18" s="41">
        <v>2</v>
      </c>
      <c r="AS18" s="41">
        <v>2</v>
      </c>
      <c r="AT18" s="41">
        <v>2</v>
      </c>
      <c r="AU18" s="61">
        <v>0</v>
      </c>
      <c r="AV18" s="61">
        <v>0</v>
      </c>
      <c r="AW18" s="61">
        <v>0</v>
      </c>
      <c r="AX18" s="6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0</v>
      </c>
      <c r="BE18" s="61">
        <v>0</v>
      </c>
      <c r="BF18" s="150">
        <f t="shared" si="2"/>
        <v>78</v>
      </c>
    </row>
    <row r="19" spans="1:58" x14ac:dyDescent="0.2">
      <c r="A19" s="179"/>
      <c r="B19" s="160"/>
      <c r="C19" s="161"/>
      <c r="D19" s="49" t="s">
        <v>18</v>
      </c>
      <c r="E19" s="41">
        <v>1</v>
      </c>
      <c r="F19" s="41">
        <v>1</v>
      </c>
      <c r="G19" s="41">
        <v>1</v>
      </c>
      <c r="H19" s="41">
        <v>1</v>
      </c>
      <c r="I19" s="41">
        <v>1</v>
      </c>
      <c r="J19" s="41">
        <v>1</v>
      </c>
      <c r="K19" s="41">
        <v>1</v>
      </c>
      <c r="L19" s="41">
        <v>1</v>
      </c>
      <c r="M19" s="41">
        <v>1</v>
      </c>
      <c r="N19" s="41">
        <v>1</v>
      </c>
      <c r="O19" s="41">
        <v>1</v>
      </c>
      <c r="P19" s="41">
        <v>1</v>
      </c>
      <c r="Q19" s="41">
        <v>1</v>
      </c>
      <c r="R19" s="41">
        <v>1</v>
      </c>
      <c r="S19" s="41">
        <v>1</v>
      </c>
      <c r="T19" s="41">
        <v>1</v>
      </c>
      <c r="U19" s="59" t="s">
        <v>161</v>
      </c>
      <c r="V19" s="11">
        <v>0</v>
      </c>
      <c r="W19" s="11">
        <v>0</v>
      </c>
      <c r="X19" s="64">
        <v>1</v>
      </c>
      <c r="Y19" s="64">
        <v>1</v>
      </c>
      <c r="Z19" s="64">
        <v>1</v>
      </c>
      <c r="AA19" s="64">
        <v>1</v>
      </c>
      <c r="AB19" s="64">
        <v>1</v>
      </c>
      <c r="AC19" s="64">
        <v>1</v>
      </c>
      <c r="AD19" s="64">
        <v>1</v>
      </c>
      <c r="AE19" s="64">
        <v>1</v>
      </c>
      <c r="AF19" s="64">
        <v>1</v>
      </c>
      <c r="AG19" s="64">
        <v>1</v>
      </c>
      <c r="AH19" s="64">
        <v>1</v>
      </c>
      <c r="AI19" s="64">
        <v>1</v>
      </c>
      <c r="AJ19" s="64">
        <v>1</v>
      </c>
      <c r="AK19" s="64">
        <v>1</v>
      </c>
      <c r="AL19" s="64">
        <v>1</v>
      </c>
      <c r="AM19" s="64">
        <v>1</v>
      </c>
      <c r="AN19" s="64">
        <v>1</v>
      </c>
      <c r="AO19" s="64">
        <v>1</v>
      </c>
      <c r="AP19" s="64">
        <v>1</v>
      </c>
      <c r="AQ19" s="64">
        <v>1</v>
      </c>
      <c r="AR19" s="64">
        <v>1</v>
      </c>
      <c r="AS19" s="64">
        <v>1</v>
      </c>
      <c r="AT19" s="64">
        <v>1</v>
      </c>
      <c r="AU19" s="61">
        <v>0</v>
      </c>
      <c r="AV19" s="61">
        <v>0</v>
      </c>
      <c r="AW19" s="61">
        <v>0</v>
      </c>
      <c r="AX19" s="61">
        <v>0</v>
      </c>
      <c r="AY19" s="61">
        <v>0</v>
      </c>
      <c r="AZ19" s="61">
        <v>0</v>
      </c>
      <c r="BA19" s="61">
        <v>0</v>
      </c>
      <c r="BB19" s="61">
        <v>0</v>
      </c>
      <c r="BC19" s="61">
        <v>0</v>
      </c>
      <c r="BD19" s="61">
        <v>0</v>
      </c>
      <c r="BE19" s="61">
        <v>0</v>
      </c>
      <c r="BF19" s="150">
        <f t="shared" si="2"/>
        <v>39</v>
      </c>
    </row>
    <row r="20" spans="1:58" x14ac:dyDescent="0.2">
      <c r="A20" s="179"/>
      <c r="B20" s="159" t="s">
        <v>129</v>
      </c>
      <c r="C20" s="161" t="s">
        <v>87</v>
      </c>
      <c r="D20" s="49" t="s">
        <v>17</v>
      </c>
      <c r="E20" s="41">
        <v>4</v>
      </c>
      <c r="F20" s="41">
        <v>4</v>
      </c>
      <c r="G20" s="41">
        <v>4</v>
      </c>
      <c r="H20" s="41">
        <v>4</v>
      </c>
      <c r="I20" s="41">
        <v>4</v>
      </c>
      <c r="J20" s="41">
        <v>4</v>
      </c>
      <c r="K20" s="41">
        <v>4</v>
      </c>
      <c r="L20" s="41">
        <v>4</v>
      </c>
      <c r="M20" s="41">
        <v>4</v>
      </c>
      <c r="N20" s="41">
        <v>4</v>
      </c>
      <c r="O20" s="41">
        <v>4</v>
      </c>
      <c r="P20" s="41">
        <v>4</v>
      </c>
      <c r="Q20" s="41">
        <v>4</v>
      </c>
      <c r="R20" s="41">
        <v>4</v>
      </c>
      <c r="S20" s="41">
        <v>4</v>
      </c>
      <c r="T20" s="41">
        <v>4</v>
      </c>
      <c r="U20" s="59" t="s">
        <v>161</v>
      </c>
      <c r="V20" s="11">
        <v>0</v>
      </c>
      <c r="W20" s="11">
        <v>0</v>
      </c>
      <c r="X20" s="38">
        <v>2</v>
      </c>
      <c r="Y20" s="38">
        <v>2</v>
      </c>
      <c r="Z20" s="38">
        <v>2</v>
      </c>
      <c r="AA20" s="38">
        <v>2</v>
      </c>
      <c r="AB20" s="38">
        <v>2</v>
      </c>
      <c r="AC20" s="38">
        <v>2</v>
      </c>
      <c r="AD20" s="38">
        <v>2</v>
      </c>
      <c r="AE20" s="38">
        <v>2</v>
      </c>
      <c r="AF20" s="38">
        <v>2</v>
      </c>
      <c r="AG20" s="38">
        <v>2</v>
      </c>
      <c r="AH20" s="38">
        <v>2</v>
      </c>
      <c r="AI20" s="38">
        <v>2</v>
      </c>
      <c r="AJ20" s="38">
        <v>2</v>
      </c>
      <c r="AK20" s="38">
        <v>2</v>
      </c>
      <c r="AL20" s="38">
        <v>2</v>
      </c>
      <c r="AM20" s="38">
        <v>2</v>
      </c>
      <c r="AN20" s="38">
        <v>2</v>
      </c>
      <c r="AO20" s="38">
        <v>2</v>
      </c>
      <c r="AP20" s="38">
        <v>2</v>
      </c>
      <c r="AQ20" s="38">
        <v>2</v>
      </c>
      <c r="AR20" s="38">
        <v>1</v>
      </c>
      <c r="AS20" s="38">
        <v>1</v>
      </c>
      <c r="AT20" s="38">
        <v>2</v>
      </c>
      <c r="AU20" s="61">
        <v>0</v>
      </c>
      <c r="AV20" s="61">
        <v>0</v>
      </c>
      <c r="AW20" s="61">
        <v>0</v>
      </c>
      <c r="AX20" s="61">
        <v>0</v>
      </c>
      <c r="AY20" s="61">
        <v>0</v>
      </c>
      <c r="AZ20" s="61">
        <v>0</v>
      </c>
      <c r="BA20" s="61">
        <v>0</v>
      </c>
      <c r="BB20" s="61">
        <v>0</v>
      </c>
      <c r="BC20" s="61">
        <v>0</v>
      </c>
      <c r="BD20" s="61">
        <v>0</v>
      </c>
      <c r="BE20" s="61">
        <v>0</v>
      </c>
      <c r="BF20" s="150">
        <f>SUM(E20:BE20)</f>
        <v>108</v>
      </c>
    </row>
    <row r="21" spans="1:58" x14ac:dyDescent="0.2">
      <c r="A21" s="179"/>
      <c r="B21" s="160"/>
      <c r="C21" s="161"/>
      <c r="D21" s="49" t="s">
        <v>18</v>
      </c>
      <c r="E21" s="48">
        <v>2</v>
      </c>
      <c r="F21" s="48">
        <v>2</v>
      </c>
      <c r="G21" s="48">
        <v>2</v>
      </c>
      <c r="H21" s="48">
        <v>2</v>
      </c>
      <c r="I21" s="48">
        <v>2</v>
      </c>
      <c r="J21" s="48">
        <v>2</v>
      </c>
      <c r="K21" s="48">
        <v>2</v>
      </c>
      <c r="L21" s="48">
        <v>2</v>
      </c>
      <c r="M21" s="48">
        <v>2</v>
      </c>
      <c r="N21" s="48">
        <v>2</v>
      </c>
      <c r="O21" s="48">
        <v>2</v>
      </c>
      <c r="P21" s="48">
        <v>2</v>
      </c>
      <c r="Q21" s="48">
        <v>2</v>
      </c>
      <c r="R21" s="48">
        <v>2</v>
      </c>
      <c r="S21" s="48">
        <v>2</v>
      </c>
      <c r="T21" s="48">
        <v>2</v>
      </c>
      <c r="U21" s="59" t="s">
        <v>161</v>
      </c>
      <c r="V21" s="11">
        <v>0</v>
      </c>
      <c r="W21" s="11">
        <v>0</v>
      </c>
      <c r="X21" s="64">
        <v>1</v>
      </c>
      <c r="Y21" s="64">
        <v>1</v>
      </c>
      <c r="Z21" s="64">
        <v>1</v>
      </c>
      <c r="AA21" s="64">
        <v>1</v>
      </c>
      <c r="AB21" s="64">
        <v>1</v>
      </c>
      <c r="AC21" s="64">
        <v>1</v>
      </c>
      <c r="AD21" s="64">
        <v>1</v>
      </c>
      <c r="AE21" s="64">
        <v>1</v>
      </c>
      <c r="AF21" s="64">
        <v>1</v>
      </c>
      <c r="AG21" s="64">
        <v>1</v>
      </c>
      <c r="AH21" s="64">
        <v>1</v>
      </c>
      <c r="AI21" s="64">
        <v>1</v>
      </c>
      <c r="AJ21" s="64">
        <v>1</v>
      </c>
      <c r="AK21" s="64">
        <v>1</v>
      </c>
      <c r="AL21" s="64">
        <v>1</v>
      </c>
      <c r="AM21" s="64">
        <v>1</v>
      </c>
      <c r="AN21" s="64">
        <v>1</v>
      </c>
      <c r="AO21" s="64">
        <v>1</v>
      </c>
      <c r="AP21" s="64">
        <v>1</v>
      </c>
      <c r="AQ21" s="64">
        <v>1</v>
      </c>
      <c r="AR21" s="63">
        <v>0.5</v>
      </c>
      <c r="AS21" s="63">
        <v>0.5</v>
      </c>
      <c r="AT21" s="64">
        <v>1</v>
      </c>
      <c r="AU21" s="61">
        <v>0</v>
      </c>
      <c r="AV21" s="61">
        <v>0</v>
      </c>
      <c r="AW21" s="61">
        <v>0</v>
      </c>
      <c r="AX21" s="61">
        <v>0</v>
      </c>
      <c r="AY21" s="61">
        <v>0</v>
      </c>
      <c r="AZ21" s="61">
        <v>0</v>
      </c>
      <c r="BA21" s="61">
        <v>0</v>
      </c>
      <c r="BB21" s="61">
        <v>0</v>
      </c>
      <c r="BC21" s="61">
        <v>0</v>
      </c>
      <c r="BD21" s="61">
        <v>0</v>
      </c>
      <c r="BE21" s="61">
        <v>0</v>
      </c>
      <c r="BF21" s="150">
        <f t="shared" si="2"/>
        <v>54</v>
      </c>
    </row>
    <row r="22" spans="1:58" x14ac:dyDescent="0.2">
      <c r="A22" s="179"/>
      <c r="B22" s="159" t="s">
        <v>130</v>
      </c>
      <c r="C22" s="159" t="s">
        <v>86</v>
      </c>
      <c r="D22" s="49" t="s">
        <v>17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9" t="s">
        <v>161</v>
      </c>
      <c r="V22" s="11">
        <v>0</v>
      </c>
      <c r="W22" s="11">
        <v>0</v>
      </c>
      <c r="X22" s="64">
        <v>3</v>
      </c>
      <c r="Y22" s="64">
        <v>3</v>
      </c>
      <c r="Z22" s="64">
        <v>3</v>
      </c>
      <c r="AA22" s="64">
        <v>3</v>
      </c>
      <c r="AB22" s="64">
        <v>3</v>
      </c>
      <c r="AC22" s="64">
        <v>3</v>
      </c>
      <c r="AD22" s="64">
        <v>3</v>
      </c>
      <c r="AE22" s="64">
        <v>3</v>
      </c>
      <c r="AF22" s="64">
        <v>3</v>
      </c>
      <c r="AG22" s="64">
        <v>3</v>
      </c>
      <c r="AH22" s="64">
        <v>3</v>
      </c>
      <c r="AI22" s="64">
        <v>3</v>
      </c>
      <c r="AJ22" s="64">
        <v>3</v>
      </c>
      <c r="AK22" s="64">
        <v>3</v>
      </c>
      <c r="AL22" s="64">
        <v>3</v>
      </c>
      <c r="AM22" s="64">
        <v>3</v>
      </c>
      <c r="AN22" s="64">
        <v>3</v>
      </c>
      <c r="AO22" s="64">
        <v>3</v>
      </c>
      <c r="AP22" s="64">
        <v>3</v>
      </c>
      <c r="AQ22" s="64">
        <v>3</v>
      </c>
      <c r="AR22" s="64">
        <v>4</v>
      </c>
      <c r="AS22" s="64">
        <v>4</v>
      </c>
      <c r="AT22" s="64">
        <v>4</v>
      </c>
      <c r="AU22" s="61">
        <v>0</v>
      </c>
      <c r="AV22" s="61">
        <v>0</v>
      </c>
      <c r="AW22" s="61">
        <v>0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0</v>
      </c>
      <c r="BD22" s="61">
        <v>0</v>
      </c>
      <c r="BE22" s="61">
        <v>0</v>
      </c>
      <c r="BF22" s="150">
        <f t="shared" si="2"/>
        <v>72</v>
      </c>
    </row>
    <row r="23" spans="1:58" x14ac:dyDescent="0.2">
      <c r="A23" s="179"/>
      <c r="B23" s="160"/>
      <c r="C23" s="160"/>
      <c r="D23" s="49" t="s">
        <v>18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59" t="s">
        <v>161</v>
      </c>
      <c r="V23" s="11">
        <v>0</v>
      </c>
      <c r="W23" s="11">
        <v>0</v>
      </c>
      <c r="X23" s="63">
        <v>1.5</v>
      </c>
      <c r="Y23" s="63">
        <v>1.5</v>
      </c>
      <c r="Z23" s="63">
        <v>1.5</v>
      </c>
      <c r="AA23" s="63">
        <v>1.5</v>
      </c>
      <c r="AB23" s="63">
        <v>1.5</v>
      </c>
      <c r="AC23" s="63">
        <v>1.5</v>
      </c>
      <c r="AD23" s="63">
        <v>1.5</v>
      </c>
      <c r="AE23" s="63">
        <v>1.5</v>
      </c>
      <c r="AF23" s="63">
        <v>1.5</v>
      </c>
      <c r="AG23" s="63">
        <v>1.5</v>
      </c>
      <c r="AH23" s="63">
        <v>1.5</v>
      </c>
      <c r="AI23" s="63">
        <v>1.5</v>
      </c>
      <c r="AJ23" s="63">
        <v>1.5</v>
      </c>
      <c r="AK23" s="63">
        <v>1.5</v>
      </c>
      <c r="AL23" s="63">
        <v>1.5</v>
      </c>
      <c r="AM23" s="63">
        <v>1.5</v>
      </c>
      <c r="AN23" s="63">
        <v>1.5</v>
      </c>
      <c r="AO23" s="63">
        <v>1.5</v>
      </c>
      <c r="AP23" s="63">
        <v>1.5</v>
      </c>
      <c r="AQ23" s="63">
        <v>1.5</v>
      </c>
      <c r="AR23" s="63">
        <v>2</v>
      </c>
      <c r="AS23" s="63">
        <v>2</v>
      </c>
      <c r="AT23" s="63">
        <v>2</v>
      </c>
      <c r="AU23" s="61">
        <v>0</v>
      </c>
      <c r="AV23" s="61">
        <v>0</v>
      </c>
      <c r="AW23" s="61">
        <v>0</v>
      </c>
      <c r="AX23" s="61">
        <v>0</v>
      </c>
      <c r="AY23" s="61">
        <v>0</v>
      </c>
      <c r="AZ23" s="61">
        <v>0</v>
      </c>
      <c r="BA23" s="61">
        <v>0</v>
      </c>
      <c r="BB23" s="61">
        <v>0</v>
      </c>
      <c r="BC23" s="61">
        <v>0</v>
      </c>
      <c r="BD23" s="61">
        <v>0</v>
      </c>
      <c r="BE23" s="61">
        <v>0</v>
      </c>
      <c r="BF23" s="150">
        <f t="shared" si="2"/>
        <v>36</v>
      </c>
    </row>
    <row r="24" spans="1:58" x14ac:dyDescent="0.2">
      <c r="A24" s="179"/>
      <c r="B24" s="159" t="s">
        <v>165</v>
      </c>
      <c r="C24" s="161" t="s">
        <v>200</v>
      </c>
      <c r="D24" s="49" t="s">
        <v>17</v>
      </c>
      <c r="E24" s="41">
        <v>1</v>
      </c>
      <c r="F24" s="41">
        <v>1</v>
      </c>
      <c r="G24" s="41">
        <v>1</v>
      </c>
      <c r="H24" s="41">
        <v>1</v>
      </c>
      <c r="I24" s="41">
        <v>1</v>
      </c>
      <c r="J24" s="41">
        <v>1</v>
      </c>
      <c r="K24" s="41">
        <v>1</v>
      </c>
      <c r="L24" s="41">
        <v>1</v>
      </c>
      <c r="M24" s="41">
        <v>1</v>
      </c>
      <c r="N24" s="41">
        <v>1</v>
      </c>
      <c r="O24" s="41">
        <v>1</v>
      </c>
      <c r="P24" s="41">
        <v>1</v>
      </c>
      <c r="Q24" s="41">
        <v>1</v>
      </c>
      <c r="R24" s="41">
        <v>1</v>
      </c>
      <c r="S24" s="41">
        <v>1</v>
      </c>
      <c r="T24" s="41">
        <v>1</v>
      </c>
      <c r="U24" s="59" t="s">
        <v>161</v>
      </c>
      <c r="V24" s="11">
        <v>0</v>
      </c>
      <c r="W24" s="11">
        <v>0</v>
      </c>
      <c r="X24" s="38">
        <v>1</v>
      </c>
      <c r="Y24" s="38">
        <v>1</v>
      </c>
      <c r="Z24" s="38">
        <v>1</v>
      </c>
      <c r="AA24" s="38">
        <v>1</v>
      </c>
      <c r="AB24" s="38">
        <v>1</v>
      </c>
      <c r="AC24" s="38">
        <v>1</v>
      </c>
      <c r="AD24" s="38">
        <v>1</v>
      </c>
      <c r="AE24" s="38">
        <v>1</v>
      </c>
      <c r="AF24" s="38">
        <v>1</v>
      </c>
      <c r="AG24" s="38">
        <v>1</v>
      </c>
      <c r="AH24" s="38">
        <v>1</v>
      </c>
      <c r="AI24" s="38">
        <v>1</v>
      </c>
      <c r="AJ24" s="38">
        <v>1</v>
      </c>
      <c r="AK24" s="38">
        <v>1</v>
      </c>
      <c r="AL24" s="38">
        <v>1</v>
      </c>
      <c r="AM24" s="38">
        <v>1</v>
      </c>
      <c r="AN24" s="38">
        <v>1</v>
      </c>
      <c r="AO24" s="38">
        <v>1</v>
      </c>
      <c r="AP24" s="38">
        <v>1</v>
      </c>
      <c r="AQ24" s="38">
        <v>1</v>
      </c>
      <c r="AR24" s="38"/>
      <c r="AS24" s="38"/>
      <c r="AT24" s="38"/>
      <c r="AU24" s="61">
        <v>0</v>
      </c>
      <c r="AV24" s="61">
        <v>0</v>
      </c>
      <c r="AW24" s="61">
        <v>0</v>
      </c>
      <c r="AX24" s="61">
        <v>0</v>
      </c>
      <c r="AY24" s="61">
        <v>0</v>
      </c>
      <c r="AZ24" s="61">
        <v>0</v>
      </c>
      <c r="BA24" s="61">
        <v>0</v>
      </c>
      <c r="BB24" s="61">
        <v>0</v>
      </c>
      <c r="BC24" s="61">
        <v>0</v>
      </c>
      <c r="BD24" s="61">
        <v>0</v>
      </c>
      <c r="BE24" s="61">
        <v>0</v>
      </c>
      <c r="BF24" s="150">
        <f t="shared" si="2"/>
        <v>36</v>
      </c>
    </row>
    <row r="25" spans="1:58" x14ac:dyDescent="0.2">
      <c r="A25" s="179"/>
      <c r="B25" s="160"/>
      <c r="C25" s="161"/>
      <c r="D25" s="49" t="s">
        <v>18</v>
      </c>
      <c r="E25" s="48">
        <v>0.5</v>
      </c>
      <c r="F25" s="48">
        <v>0.5</v>
      </c>
      <c r="G25" s="48">
        <v>0.5</v>
      </c>
      <c r="H25" s="48">
        <v>0.5</v>
      </c>
      <c r="I25" s="48">
        <v>0.5</v>
      </c>
      <c r="J25" s="48">
        <v>0.5</v>
      </c>
      <c r="K25" s="48">
        <v>0.5</v>
      </c>
      <c r="L25" s="48">
        <v>0.5</v>
      </c>
      <c r="M25" s="48">
        <v>0.5</v>
      </c>
      <c r="N25" s="48">
        <v>0.5</v>
      </c>
      <c r="O25" s="48">
        <v>0.5</v>
      </c>
      <c r="P25" s="48">
        <v>0.5</v>
      </c>
      <c r="Q25" s="48">
        <v>0.5</v>
      </c>
      <c r="R25" s="48">
        <v>0.5</v>
      </c>
      <c r="S25" s="48">
        <v>0.5</v>
      </c>
      <c r="T25" s="48">
        <v>0.5</v>
      </c>
      <c r="U25" s="59" t="s">
        <v>161</v>
      </c>
      <c r="V25" s="11">
        <v>0</v>
      </c>
      <c r="W25" s="11">
        <v>0</v>
      </c>
      <c r="X25" s="63">
        <v>0.5</v>
      </c>
      <c r="Y25" s="63">
        <v>0.5</v>
      </c>
      <c r="Z25" s="63">
        <v>0.5</v>
      </c>
      <c r="AA25" s="63">
        <v>0.5</v>
      </c>
      <c r="AB25" s="63">
        <v>0.5</v>
      </c>
      <c r="AC25" s="63">
        <v>0.5</v>
      </c>
      <c r="AD25" s="63">
        <v>0.5</v>
      </c>
      <c r="AE25" s="63">
        <v>0.5</v>
      </c>
      <c r="AF25" s="63">
        <v>0.5</v>
      </c>
      <c r="AG25" s="63">
        <v>0.5</v>
      </c>
      <c r="AH25" s="63">
        <v>0.5</v>
      </c>
      <c r="AI25" s="63">
        <v>0.5</v>
      </c>
      <c r="AJ25" s="63">
        <v>0.5</v>
      </c>
      <c r="AK25" s="63">
        <v>0.5</v>
      </c>
      <c r="AL25" s="63">
        <v>0.5</v>
      </c>
      <c r="AM25" s="63">
        <v>0.5</v>
      </c>
      <c r="AN25" s="63">
        <v>0.5</v>
      </c>
      <c r="AO25" s="63">
        <v>0.5</v>
      </c>
      <c r="AP25" s="63">
        <v>0.5</v>
      </c>
      <c r="AQ25" s="63">
        <v>0.5</v>
      </c>
      <c r="AR25" s="63"/>
      <c r="AS25" s="63"/>
      <c r="AT25" s="63"/>
      <c r="AU25" s="61">
        <v>0</v>
      </c>
      <c r="AV25" s="61">
        <v>0</v>
      </c>
      <c r="AW25" s="61">
        <v>0</v>
      </c>
      <c r="AX25" s="61">
        <v>0</v>
      </c>
      <c r="AY25" s="61">
        <v>0</v>
      </c>
      <c r="AZ25" s="61">
        <v>0</v>
      </c>
      <c r="BA25" s="61">
        <v>0</v>
      </c>
      <c r="BB25" s="61">
        <v>0</v>
      </c>
      <c r="BC25" s="61">
        <v>0</v>
      </c>
      <c r="BD25" s="61">
        <v>0</v>
      </c>
      <c r="BE25" s="61">
        <v>0</v>
      </c>
      <c r="BF25" s="150">
        <f t="shared" si="2"/>
        <v>18</v>
      </c>
    </row>
    <row r="26" spans="1:58" x14ac:dyDescent="0.2">
      <c r="A26" s="179"/>
      <c r="B26" s="159" t="s">
        <v>188</v>
      </c>
      <c r="C26" s="159" t="s">
        <v>189</v>
      </c>
      <c r="D26" s="49" t="s">
        <v>17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9" t="s">
        <v>161</v>
      </c>
      <c r="V26" s="11">
        <v>0</v>
      </c>
      <c r="W26" s="11">
        <v>0</v>
      </c>
      <c r="X26" s="64">
        <v>1</v>
      </c>
      <c r="Y26" s="64">
        <v>1</v>
      </c>
      <c r="Z26" s="64">
        <v>1</v>
      </c>
      <c r="AA26" s="64">
        <v>1</v>
      </c>
      <c r="AB26" s="64">
        <v>1</v>
      </c>
      <c r="AC26" s="64">
        <v>1</v>
      </c>
      <c r="AD26" s="64">
        <v>1</v>
      </c>
      <c r="AE26" s="64">
        <v>1</v>
      </c>
      <c r="AF26" s="64">
        <v>1</v>
      </c>
      <c r="AG26" s="64">
        <v>1</v>
      </c>
      <c r="AH26" s="63">
        <v>2</v>
      </c>
      <c r="AI26" s="63">
        <v>2</v>
      </c>
      <c r="AJ26" s="63">
        <v>2</v>
      </c>
      <c r="AK26" s="63">
        <v>2</v>
      </c>
      <c r="AL26" s="63">
        <v>2</v>
      </c>
      <c r="AM26" s="63">
        <v>2</v>
      </c>
      <c r="AN26" s="63">
        <v>2</v>
      </c>
      <c r="AO26" s="63">
        <v>2</v>
      </c>
      <c r="AP26" s="63">
        <v>2</v>
      </c>
      <c r="AQ26" s="63">
        <v>2</v>
      </c>
      <c r="AR26" s="63">
        <v>2</v>
      </c>
      <c r="AS26" s="63">
        <v>2</v>
      </c>
      <c r="AT26" s="63">
        <v>2</v>
      </c>
      <c r="AU26" s="61">
        <v>0</v>
      </c>
      <c r="AV26" s="61">
        <v>0</v>
      </c>
      <c r="AW26" s="61">
        <v>0</v>
      </c>
      <c r="AX26" s="61">
        <v>0</v>
      </c>
      <c r="AY26" s="61">
        <v>0</v>
      </c>
      <c r="AZ26" s="61">
        <v>0</v>
      </c>
      <c r="BA26" s="61">
        <v>0</v>
      </c>
      <c r="BB26" s="61">
        <v>0</v>
      </c>
      <c r="BC26" s="61">
        <v>0</v>
      </c>
      <c r="BD26" s="61">
        <v>0</v>
      </c>
      <c r="BE26" s="61">
        <v>0</v>
      </c>
      <c r="BF26" s="150">
        <f t="shared" si="2"/>
        <v>36</v>
      </c>
    </row>
    <row r="27" spans="1:58" x14ac:dyDescent="0.2">
      <c r="A27" s="179"/>
      <c r="B27" s="160"/>
      <c r="C27" s="160"/>
      <c r="D27" s="49" t="s">
        <v>18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59" t="s">
        <v>161</v>
      </c>
      <c r="V27" s="11">
        <v>0</v>
      </c>
      <c r="W27" s="11">
        <v>0</v>
      </c>
      <c r="X27" s="63">
        <v>0.5</v>
      </c>
      <c r="Y27" s="63">
        <v>0.5</v>
      </c>
      <c r="Z27" s="63">
        <v>0.5</v>
      </c>
      <c r="AA27" s="63">
        <v>0.5</v>
      </c>
      <c r="AB27" s="63">
        <v>0.5</v>
      </c>
      <c r="AC27" s="63">
        <v>0.5</v>
      </c>
      <c r="AD27" s="63">
        <v>0.5</v>
      </c>
      <c r="AE27" s="63">
        <v>0.5</v>
      </c>
      <c r="AF27" s="63">
        <v>0.5</v>
      </c>
      <c r="AG27" s="63">
        <v>0.5</v>
      </c>
      <c r="AH27" s="63">
        <v>1</v>
      </c>
      <c r="AI27" s="63">
        <v>1</v>
      </c>
      <c r="AJ27" s="63">
        <v>1</v>
      </c>
      <c r="AK27" s="63">
        <v>1</v>
      </c>
      <c r="AL27" s="63">
        <v>1</v>
      </c>
      <c r="AM27" s="63">
        <v>1</v>
      </c>
      <c r="AN27" s="63">
        <v>1</v>
      </c>
      <c r="AO27" s="63">
        <v>1</v>
      </c>
      <c r="AP27" s="63">
        <v>1</v>
      </c>
      <c r="AQ27" s="63">
        <v>1</v>
      </c>
      <c r="AR27" s="63">
        <v>1</v>
      </c>
      <c r="AS27" s="63">
        <v>1</v>
      </c>
      <c r="AT27" s="63">
        <v>1</v>
      </c>
      <c r="AU27" s="61">
        <v>0</v>
      </c>
      <c r="AV27" s="61">
        <v>0</v>
      </c>
      <c r="AW27" s="61">
        <v>0</v>
      </c>
      <c r="AX27" s="61">
        <v>0</v>
      </c>
      <c r="AY27" s="61">
        <v>0</v>
      </c>
      <c r="AZ27" s="61">
        <v>0</v>
      </c>
      <c r="BA27" s="61">
        <v>0</v>
      </c>
      <c r="BB27" s="61">
        <v>0</v>
      </c>
      <c r="BC27" s="61">
        <v>0</v>
      </c>
      <c r="BD27" s="61">
        <v>0</v>
      </c>
      <c r="BE27" s="61">
        <v>0</v>
      </c>
      <c r="BF27" s="150">
        <f t="shared" si="2"/>
        <v>18</v>
      </c>
    </row>
    <row r="28" spans="1:58" x14ac:dyDescent="0.2">
      <c r="A28" s="179"/>
      <c r="B28" s="159" t="s">
        <v>131</v>
      </c>
      <c r="C28" s="161" t="s">
        <v>166</v>
      </c>
      <c r="D28" s="49" t="s">
        <v>17</v>
      </c>
      <c r="E28" s="41">
        <v>3</v>
      </c>
      <c r="F28" s="41">
        <v>3</v>
      </c>
      <c r="G28" s="41">
        <v>3</v>
      </c>
      <c r="H28" s="41">
        <v>3</v>
      </c>
      <c r="I28" s="41">
        <v>3</v>
      </c>
      <c r="J28" s="41">
        <v>3</v>
      </c>
      <c r="K28" s="41">
        <v>3</v>
      </c>
      <c r="L28" s="41">
        <v>3</v>
      </c>
      <c r="M28" s="41">
        <v>3</v>
      </c>
      <c r="N28" s="41">
        <v>3</v>
      </c>
      <c r="O28" s="41">
        <v>3</v>
      </c>
      <c r="P28" s="41">
        <v>3</v>
      </c>
      <c r="Q28" s="41">
        <v>3</v>
      </c>
      <c r="R28" s="41">
        <v>3</v>
      </c>
      <c r="S28" s="41">
        <v>3</v>
      </c>
      <c r="T28" s="41">
        <v>3</v>
      </c>
      <c r="U28" s="59" t="s">
        <v>161</v>
      </c>
      <c r="V28" s="11">
        <v>0</v>
      </c>
      <c r="W28" s="11">
        <v>0</v>
      </c>
      <c r="X28" s="38">
        <v>3</v>
      </c>
      <c r="Y28" s="38">
        <v>3</v>
      </c>
      <c r="Z28" s="38">
        <v>3</v>
      </c>
      <c r="AA28" s="38">
        <v>3</v>
      </c>
      <c r="AB28" s="38">
        <v>3</v>
      </c>
      <c r="AC28" s="38">
        <v>3</v>
      </c>
      <c r="AD28" s="38">
        <v>3</v>
      </c>
      <c r="AE28" s="38">
        <v>3</v>
      </c>
      <c r="AF28" s="38">
        <v>3</v>
      </c>
      <c r="AG28" s="38">
        <v>3</v>
      </c>
      <c r="AH28" s="38">
        <v>3</v>
      </c>
      <c r="AI28" s="38">
        <v>3</v>
      </c>
      <c r="AJ28" s="38">
        <v>3</v>
      </c>
      <c r="AK28" s="38">
        <v>3</v>
      </c>
      <c r="AL28" s="38">
        <v>3</v>
      </c>
      <c r="AM28" s="38">
        <v>3</v>
      </c>
      <c r="AN28" s="38">
        <v>3</v>
      </c>
      <c r="AO28" s="38">
        <v>3</v>
      </c>
      <c r="AP28" s="38">
        <v>3</v>
      </c>
      <c r="AQ28" s="38">
        <v>3</v>
      </c>
      <c r="AR28" s="38">
        <v>3</v>
      </c>
      <c r="AS28" s="38">
        <v>3</v>
      </c>
      <c r="AT28" s="38">
        <v>3</v>
      </c>
      <c r="AU28" s="61">
        <v>0</v>
      </c>
      <c r="AV28" s="61">
        <v>0</v>
      </c>
      <c r="AW28" s="61">
        <v>0</v>
      </c>
      <c r="AX28" s="61">
        <v>0</v>
      </c>
      <c r="AY28" s="61">
        <v>0</v>
      </c>
      <c r="AZ28" s="61">
        <v>0</v>
      </c>
      <c r="BA28" s="61">
        <v>0</v>
      </c>
      <c r="BB28" s="61">
        <v>0</v>
      </c>
      <c r="BC28" s="61">
        <v>0</v>
      </c>
      <c r="BD28" s="61">
        <v>0</v>
      </c>
      <c r="BE28" s="61">
        <v>0</v>
      </c>
      <c r="BF28" s="28">
        <f t="shared" si="2"/>
        <v>117</v>
      </c>
    </row>
    <row r="29" spans="1:58" x14ac:dyDescent="0.2">
      <c r="A29" s="179"/>
      <c r="B29" s="160"/>
      <c r="C29" s="161"/>
      <c r="D29" s="49" t="s">
        <v>18</v>
      </c>
      <c r="E29" s="48">
        <v>1.5</v>
      </c>
      <c r="F29" s="48">
        <v>1.5</v>
      </c>
      <c r="G29" s="48">
        <v>1.5</v>
      </c>
      <c r="H29" s="48">
        <v>1.5</v>
      </c>
      <c r="I29" s="48">
        <v>1.5</v>
      </c>
      <c r="J29" s="48">
        <v>1.5</v>
      </c>
      <c r="K29" s="48">
        <v>1.5</v>
      </c>
      <c r="L29" s="48">
        <v>1.5</v>
      </c>
      <c r="M29" s="48">
        <v>1.5</v>
      </c>
      <c r="N29" s="48">
        <v>1.5</v>
      </c>
      <c r="O29" s="48">
        <v>1.5</v>
      </c>
      <c r="P29" s="48">
        <v>1.5</v>
      </c>
      <c r="Q29" s="48">
        <v>1.5</v>
      </c>
      <c r="R29" s="48">
        <v>1.5</v>
      </c>
      <c r="S29" s="48">
        <v>1.5</v>
      </c>
      <c r="T29" s="48">
        <v>1.5</v>
      </c>
      <c r="U29" s="59" t="s">
        <v>161</v>
      </c>
      <c r="V29" s="11">
        <v>0</v>
      </c>
      <c r="W29" s="11">
        <v>0</v>
      </c>
      <c r="X29" s="63">
        <v>1.5</v>
      </c>
      <c r="Y29" s="63">
        <v>1.5</v>
      </c>
      <c r="Z29" s="63">
        <v>1.5</v>
      </c>
      <c r="AA29" s="63">
        <v>1.5</v>
      </c>
      <c r="AB29" s="63">
        <v>1.5</v>
      </c>
      <c r="AC29" s="63">
        <v>1.5</v>
      </c>
      <c r="AD29" s="63">
        <v>1.5</v>
      </c>
      <c r="AE29" s="63">
        <v>1.5</v>
      </c>
      <c r="AF29" s="63">
        <v>1.5</v>
      </c>
      <c r="AG29" s="63">
        <v>1.5</v>
      </c>
      <c r="AH29" s="63">
        <v>1.5</v>
      </c>
      <c r="AI29" s="63">
        <v>1.5</v>
      </c>
      <c r="AJ29" s="63">
        <v>1.5</v>
      </c>
      <c r="AK29" s="63">
        <v>1.5</v>
      </c>
      <c r="AL29" s="63">
        <v>1.5</v>
      </c>
      <c r="AM29" s="63">
        <v>1.5</v>
      </c>
      <c r="AN29" s="63">
        <v>1.5</v>
      </c>
      <c r="AO29" s="63">
        <v>1.5</v>
      </c>
      <c r="AP29" s="63">
        <v>1.5</v>
      </c>
      <c r="AQ29" s="63">
        <v>1.5</v>
      </c>
      <c r="AR29" s="63">
        <v>1.5</v>
      </c>
      <c r="AS29" s="63">
        <v>1.5</v>
      </c>
      <c r="AT29" s="63">
        <v>1.5</v>
      </c>
      <c r="AU29" s="61">
        <v>0</v>
      </c>
      <c r="AV29" s="61">
        <v>0</v>
      </c>
      <c r="AW29" s="61">
        <v>0</v>
      </c>
      <c r="AX29" s="61">
        <v>0</v>
      </c>
      <c r="AY29" s="61">
        <v>0</v>
      </c>
      <c r="AZ29" s="61">
        <v>0</v>
      </c>
      <c r="BA29" s="61">
        <v>0</v>
      </c>
      <c r="BB29" s="61">
        <v>0</v>
      </c>
      <c r="BC29" s="61">
        <v>0</v>
      </c>
      <c r="BD29" s="61">
        <v>0</v>
      </c>
      <c r="BE29" s="61">
        <v>0</v>
      </c>
      <c r="BF29" s="28">
        <f t="shared" si="2"/>
        <v>58.5</v>
      </c>
    </row>
    <row r="30" spans="1:58" x14ac:dyDescent="0.2">
      <c r="A30" s="179"/>
      <c r="B30" s="159" t="s">
        <v>142</v>
      </c>
      <c r="C30" s="159" t="s">
        <v>167</v>
      </c>
      <c r="D30" s="49" t="s">
        <v>17</v>
      </c>
      <c r="E30" s="62">
        <v>5</v>
      </c>
      <c r="F30" s="62">
        <v>5</v>
      </c>
      <c r="G30" s="62">
        <v>5</v>
      </c>
      <c r="H30" s="62">
        <v>5</v>
      </c>
      <c r="I30" s="62">
        <v>5</v>
      </c>
      <c r="J30" s="62">
        <v>5</v>
      </c>
      <c r="K30" s="62">
        <v>5</v>
      </c>
      <c r="L30" s="62">
        <v>5</v>
      </c>
      <c r="M30" s="62">
        <v>5</v>
      </c>
      <c r="N30" s="62">
        <v>5</v>
      </c>
      <c r="O30" s="62">
        <v>5</v>
      </c>
      <c r="P30" s="62">
        <v>5</v>
      </c>
      <c r="Q30" s="62">
        <v>5</v>
      </c>
      <c r="R30" s="62">
        <v>5</v>
      </c>
      <c r="S30" s="62">
        <v>5</v>
      </c>
      <c r="T30" s="62">
        <v>5</v>
      </c>
      <c r="U30" s="59" t="s">
        <v>161</v>
      </c>
      <c r="V30" s="11">
        <v>0</v>
      </c>
      <c r="W30" s="11">
        <v>0</v>
      </c>
      <c r="X30" s="64">
        <v>3</v>
      </c>
      <c r="Y30" s="64">
        <v>3</v>
      </c>
      <c r="Z30" s="64">
        <v>3</v>
      </c>
      <c r="AA30" s="64">
        <v>3</v>
      </c>
      <c r="AB30" s="64">
        <v>3</v>
      </c>
      <c r="AC30" s="64">
        <v>3</v>
      </c>
      <c r="AD30" s="64">
        <v>3</v>
      </c>
      <c r="AE30" s="64">
        <v>3</v>
      </c>
      <c r="AF30" s="64">
        <v>3</v>
      </c>
      <c r="AG30" s="64">
        <v>3</v>
      </c>
      <c r="AH30" s="64">
        <v>3</v>
      </c>
      <c r="AI30" s="64">
        <v>3</v>
      </c>
      <c r="AJ30" s="64">
        <v>3</v>
      </c>
      <c r="AK30" s="64">
        <v>3</v>
      </c>
      <c r="AL30" s="64">
        <v>3</v>
      </c>
      <c r="AM30" s="64">
        <v>3</v>
      </c>
      <c r="AN30" s="64">
        <v>3</v>
      </c>
      <c r="AO30" s="64">
        <v>3</v>
      </c>
      <c r="AP30" s="64">
        <v>3</v>
      </c>
      <c r="AQ30" s="64">
        <v>3</v>
      </c>
      <c r="AR30" s="64">
        <v>3</v>
      </c>
      <c r="AS30" s="64">
        <v>3</v>
      </c>
      <c r="AT30" s="64">
        <v>3</v>
      </c>
      <c r="AU30" s="61">
        <v>0</v>
      </c>
      <c r="AV30" s="61">
        <v>0</v>
      </c>
      <c r="AW30" s="61">
        <v>0</v>
      </c>
      <c r="AX30" s="61">
        <v>0</v>
      </c>
      <c r="AY30" s="61">
        <v>0</v>
      </c>
      <c r="AZ30" s="61">
        <v>0</v>
      </c>
      <c r="BA30" s="61">
        <v>0</v>
      </c>
      <c r="BB30" s="61">
        <v>0</v>
      </c>
      <c r="BC30" s="61">
        <v>0</v>
      </c>
      <c r="BD30" s="61">
        <v>0</v>
      </c>
      <c r="BE30" s="61">
        <v>0</v>
      </c>
      <c r="BF30" s="28">
        <f t="shared" si="2"/>
        <v>149</v>
      </c>
    </row>
    <row r="31" spans="1:58" x14ac:dyDescent="0.2">
      <c r="A31" s="179"/>
      <c r="B31" s="160"/>
      <c r="C31" s="160"/>
      <c r="D31" s="49" t="s">
        <v>18</v>
      </c>
      <c r="E31" s="48">
        <v>2.5</v>
      </c>
      <c r="F31" s="48">
        <v>2.5</v>
      </c>
      <c r="G31" s="48">
        <v>2.5</v>
      </c>
      <c r="H31" s="48">
        <v>2.5</v>
      </c>
      <c r="I31" s="48">
        <v>2.5</v>
      </c>
      <c r="J31" s="48">
        <v>2.5</v>
      </c>
      <c r="K31" s="48">
        <v>2.5</v>
      </c>
      <c r="L31" s="48">
        <v>2.5</v>
      </c>
      <c r="M31" s="48">
        <v>2.5</v>
      </c>
      <c r="N31" s="48">
        <v>2.5</v>
      </c>
      <c r="O31" s="48">
        <v>2.5</v>
      </c>
      <c r="P31" s="48">
        <v>2.5</v>
      </c>
      <c r="Q31" s="48">
        <v>2.5</v>
      </c>
      <c r="R31" s="48">
        <v>2.5</v>
      </c>
      <c r="S31" s="48">
        <v>2.5</v>
      </c>
      <c r="T31" s="48">
        <v>2.5</v>
      </c>
      <c r="U31" s="59" t="s">
        <v>161</v>
      </c>
      <c r="V31" s="11">
        <v>0</v>
      </c>
      <c r="W31" s="11">
        <v>0</v>
      </c>
      <c r="X31" s="63">
        <v>1.5</v>
      </c>
      <c r="Y31" s="63">
        <v>1.5</v>
      </c>
      <c r="Z31" s="63">
        <v>1.5</v>
      </c>
      <c r="AA31" s="63">
        <v>1.5</v>
      </c>
      <c r="AB31" s="63">
        <v>1.5</v>
      </c>
      <c r="AC31" s="63">
        <v>1.5</v>
      </c>
      <c r="AD31" s="63">
        <v>1.5</v>
      </c>
      <c r="AE31" s="63">
        <v>1.5</v>
      </c>
      <c r="AF31" s="63">
        <v>1.5</v>
      </c>
      <c r="AG31" s="63">
        <v>1.5</v>
      </c>
      <c r="AH31" s="63">
        <v>1.5</v>
      </c>
      <c r="AI31" s="63">
        <v>1.5</v>
      </c>
      <c r="AJ31" s="63">
        <v>1.5</v>
      </c>
      <c r="AK31" s="63">
        <v>1.5</v>
      </c>
      <c r="AL31" s="63">
        <v>1.5</v>
      </c>
      <c r="AM31" s="63">
        <v>1.5</v>
      </c>
      <c r="AN31" s="63">
        <v>1.5</v>
      </c>
      <c r="AO31" s="63">
        <v>1.5</v>
      </c>
      <c r="AP31" s="63">
        <v>1.5</v>
      </c>
      <c r="AQ31" s="63">
        <v>1.5</v>
      </c>
      <c r="AR31" s="63">
        <v>1.5</v>
      </c>
      <c r="AS31" s="63">
        <v>1.5</v>
      </c>
      <c r="AT31" s="63">
        <v>1.5</v>
      </c>
      <c r="AU31" s="61">
        <v>0</v>
      </c>
      <c r="AV31" s="61">
        <v>0</v>
      </c>
      <c r="AW31" s="61">
        <v>0</v>
      </c>
      <c r="AX31" s="61">
        <v>0</v>
      </c>
      <c r="AY31" s="61">
        <v>0</v>
      </c>
      <c r="AZ31" s="61">
        <v>0</v>
      </c>
      <c r="BA31" s="61">
        <v>0</v>
      </c>
      <c r="BB31" s="61">
        <v>0</v>
      </c>
      <c r="BC31" s="61">
        <v>0</v>
      </c>
      <c r="BD31" s="61">
        <v>0</v>
      </c>
      <c r="BE31" s="61">
        <v>0</v>
      </c>
      <c r="BF31" s="28">
        <f t="shared" si="2"/>
        <v>74.5</v>
      </c>
    </row>
    <row r="32" spans="1:58" x14ac:dyDescent="0.2">
      <c r="A32" s="179"/>
      <c r="B32" s="159" t="s">
        <v>168</v>
      </c>
      <c r="C32" s="161" t="s">
        <v>20</v>
      </c>
      <c r="D32" s="49" t="s">
        <v>17</v>
      </c>
      <c r="E32" s="41">
        <v>4</v>
      </c>
      <c r="F32" s="41">
        <v>4</v>
      </c>
      <c r="G32" s="41">
        <v>4</v>
      </c>
      <c r="H32" s="41">
        <v>4</v>
      </c>
      <c r="I32" s="41">
        <v>4</v>
      </c>
      <c r="J32" s="41">
        <v>4</v>
      </c>
      <c r="K32" s="41">
        <v>4</v>
      </c>
      <c r="L32" s="41">
        <v>4</v>
      </c>
      <c r="M32" s="41">
        <v>4</v>
      </c>
      <c r="N32" s="41">
        <v>4</v>
      </c>
      <c r="O32" s="41">
        <v>4</v>
      </c>
      <c r="P32" s="41">
        <v>4</v>
      </c>
      <c r="Q32" s="41">
        <v>4</v>
      </c>
      <c r="R32" s="41">
        <v>4</v>
      </c>
      <c r="S32" s="41">
        <v>4</v>
      </c>
      <c r="T32" s="41">
        <v>4</v>
      </c>
      <c r="U32" s="59" t="s">
        <v>161</v>
      </c>
      <c r="V32" s="11">
        <v>0</v>
      </c>
      <c r="W32" s="11">
        <v>0</v>
      </c>
      <c r="X32" s="38">
        <v>4</v>
      </c>
      <c r="Y32" s="38">
        <v>4</v>
      </c>
      <c r="Z32" s="38">
        <v>4</v>
      </c>
      <c r="AA32" s="38">
        <v>4</v>
      </c>
      <c r="AB32" s="38">
        <v>4</v>
      </c>
      <c r="AC32" s="38">
        <v>4</v>
      </c>
      <c r="AD32" s="38">
        <v>4</v>
      </c>
      <c r="AE32" s="38">
        <v>4</v>
      </c>
      <c r="AF32" s="38">
        <v>4</v>
      </c>
      <c r="AG32" s="38">
        <v>4</v>
      </c>
      <c r="AH32" s="38">
        <v>4</v>
      </c>
      <c r="AI32" s="38">
        <v>4</v>
      </c>
      <c r="AJ32" s="38">
        <v>4</v>
      </c>
      <c r="AK32" s="38">
        <v>4</v>
      </c>
      <c r="AL32" s="38">
        <v>4</v>
      </c>
      <c r="AM32" s="38">
        <v>4</v>
      </c>
      <c r="AN32" s="38">
        <v>4</v>
      </c>
      <c r="AO32" s="38">
        <v>4</v>
      </c>
      <c r="AP32" s="38">
        <v>4</v>
      </c>
      <c r="AQ32" s="38">
        <v>4</v>
      </c>
      <c r="AR32" s="38">
        <v>5</v>
      </c>
      <c r="AS32" s="38">
        <v>5</v>
      </c>
      <c r="AT32" s="38">
        <v>5</v>
      </c>
      <c r="AU32" s="61">
        <v>0</v>
      </c>
      <c r="AV32" s="61">
        <v>0</v>
      </c>
      <c r="AW32" s="61">
        <v>0</v>
      </c>
      <c r="AX32" s="61">
        <v>0</v>
      </c>
      <c r="AY32" s="61">
        <v>0</v>
      </c>
      <c r="AZ32" s="61">
        <v>0</v>
      </c>
      <c r="BA32" s="61">
        <v>0</v>
      </c>
      <c r="BB32" s="61">
        <v>0</v>
      </c>
      <c r="BC32" s="61">
        <v>0</v>
      </c>
      <c r="BD32" s="61">
        <v>0</v>
      </c>
      <c r="BE32" s="61">
        <v>0</v>
      </c>
      <c r="BF32" s="28">
        <f t="shared" si="2"/>
        <v>159</v>
      </c>
    </row>
    <row r="33" spans="1:58" x14ac:dyDescent="0.2">
      <c r="A33" s="179"/>
      <c r="B33" s="160"/>
      <c r="C33" s="161"/>
      <c r="D33" s="49" t="s">
        <v>18</v>
      </c>
      <c r="E33" s="62">
        <v>2</v>
      </c>
      <c r="F33" s="62">
        <v>2</v>
      </c>
      <c r="G33" s="62">
        <v>2</v>
      </c>
      <c r="H33" s="62">
        <v>2</v>
      </c>
      <c r="I33" s="62">
        <v>2</v>
      </c>
      <c r="J33" s="62">
        <v>2</v>
      </c>
      <c r="K33" s="62">
        <v>2</v>
      </c>
      <c r="L33" s="62">
        <v>2</v>
      </c>
      <c r="M33" s="62">
        <v>2</v>
      </c>
      <c r="N33" s="62">
        <v>2</v>
      </c>
      <c r="O33" s="62">
        <v>2</v>
      </c>
      <c r="P33" s="62">
        <v>2</v>
      </c>
      <c r="Q33" s="62">
        <v>2</v>
      </c>
      <c r="R33" s="62">
        <v>2</v>
      </c>
      <c r="S33" s="62">
        <v>2</v>
      </c>
      <c r="T33" s="62">
        <v>2</v>
      </c>
      <c r="U33" s="59" t="s">
        <v>161</v>
      </c>
      <c r="V33" s="11">
        <v>0</v>
      </c>
      <c r="W33" s="11">
        <v>0</v>
      </c>
      <c r="X33" s="64">
        <v>2</v>
      </c>
      <c r="Y33" s="64">
        <v>2</v>
      </c>
      <c r="Z33" s="64">
        <v>2</v>
      </c>
      <c r="AA33" s="64">
        <v>2</v>
      </c>
      <c r="AB33" s="64">
        <v>2</v>
      </c>
      <c r="AC33" s="64">
        <v>2</v>
      </c>
      <c r="AD33" s="64">
        <v>2</v>
      </c>
      <c r="AE33" s="64">
        <v>2</v>
      </c>
      <c r="AF33" s="64">
        <v>2</v>
      </c>
      <c r="AG33" s="64">
        <v>2</v>
      </c>
      <c r="AH33" s="64">
        <v>2</v>
      </c>
      <c r="AI33" s="64">
        <v>2</v>
      </c>
      <c r="AJ33" s="64">
        <v>2</v>
      </c>
      <c r="AK33" s="64">
        <v>2</v>
      </c>
      <c r="AL33" s="64">
        <v>2</v>
      </c>
      <c r="AM33" s="64">
        <v>2</v>
      </c>
      <c r="AN33" s="64">
        <v>2</v>
      </c>
      <c r="AO33" s="64">
        <v>2</v>
      </c>
      <c r="AP33" s="64">
        <v>2</v>
      </c>
      <c r="AQ33" s="64">
        <v>2</v>
      </c>
      <c r="AR33" s="63">
        <v>2.5</v>
      </c>
      <c r="AS33" s="63">
        <v>2.5</v>
      </c>
      <c r="AT33" s="63">
        <v>2.5</v>
      </c>
      <c r="AU33" s="61">
        <v>0</v>
      </c>
      <c r="AV33" s="61">
        <v>0</v>
      </c>
      <c r="AW33" s="61">
        <v>0</v>
      </c>
      <c r="AX33" s="61">
        <v>0</v>
      </c>
      <c r="AY33" s="61">
        <v>0</v>
      </c>
      <c r="AZ33" s="61">
        <v>0</v>
      </c>
      <c r="BA33" s="61">
        <v>0</v>
      </c>
      <c r="BB33" s="61">
        <v>0</v>
      </c>
      <c r="BC33" s="61">
        <v>0</v>
      </c>
      <c r="BD33" s="61">
        <v>0</v>
      </c>
      <c r="BE33" s="61">
        <v>0</v>
      </c>
      <c r="BF33" s="28">
        <f t="shared" si="2"/>
        <v>79.5</v>
      </c>
    </row>
    <row r="34" spans="1:58" x14ac:dyDescent="0.2">
      <c r="A34" s="179"/>
      <c r="B34" s="159" t="s">
        <v>190</v>
      </c>
      <c r="C34" s="159" t="s">
        <v>143</v>
      </c>
      <c r="D34" s="49" t="s">
        <v>17</v>
      </c>
      <c r="E34" s="62">
        <v>3</v>
      </c>
      <c r="F34" s="62">
        <v>3</v>
      </c>
      <c r="G34" s="62">
        <v>3</v>
      </c>
      <c r="H34" s="62">
        <v>3</v>
      </c>
      <c r="I34" s="62">
        <v>3</v>
      </c>
      <c r="J34" s="62">
        <v>3</v>
      </c>
      <c r="K34" s="62">
        <v>3</v>
      </c>
      <c r="L34" s="62">
        <v>3</v>
      </c>
      <c r="M34" s="62">
        <v>3</v>
      </c>
      <c r="N34" s="62">
        <v>3</v>
      </c>
      <c r="O34" s="62">
        <v>3</v>
      </c>
      <c r="P34" s="62">
        <v>3</v>
      </c>
      <c r="Q34" s="62">
        <v>3</v>
      </c>
      <c r="R34" s="62">
        <v>3</v>
      </c>
      <c r="S34" s="62">
        <v>3</v>
      </c>
      <c r="T34" s="62">
        <v>3</v>
      </c>
      <c r="U34" s="59" t="s">
        <v>161</v>
      </c>
      <c r="V34" s="11">
        <v>0</v>
      </c>
      <c r="W34" s="11">
        <v>0</v>
      </c>
      <c r="X34" s="64">
        <v>4</v>
      </c>
      <c r="Y34" s="64">
        <v>4</v>
      </c>
      <c r="Z34" s="64">
        <v>4</v>
      </c>
      <c r="AA34" s="64">
        <v>4</v>
      </c>
      <c r="AB34" s="64">
        <v>4</v>
      </c>
      <c r="AC34" s="64">
        <v>4</v>
      </c>
      <c r="AD34" s="64">
        <v>4</v>
      </c>
      <c r="AE34" s="64">
        <v>4</v>
      </c>
      <c r="AF34" s="64">
        <v>4</v>
      </c>
      <c r="AG34" s="64">
        <v>4</v>
      </c>
      <c r="AH34" s="64">
        <v>4</v>
      </c>
      <c r="AI34" s="64">
        <v>4</v>
      </c>
      <c r="AJ34" s="64">
        <v>4</v>
      </c>
      <c r="AK34" s="64">
        <v>4</v>
      </c>
      <c r="AL34" s="64">
        <v>4</v>
      </c>
      <c r="AM34" s="64">
        <v>4</v>
      </c>
      <c r="AN34" s="64">
        <v>4</v>
      </c>
      <c r="AO34" s="64">
        <v>4</v>
      </c>
      <c r="AP34" s="64">
        <v>4</v>
      </c>
      <c r="AQ34" s="64">
        <v>4</v>
      </c>
      <c r="AR34" s="64">
        <v>5</v>
      </c>
      <c r="AS34" s="64">
        <v>5</v>
      </c>
      <c r="AT34" s="64">
        <v>5</v>
      </c>
      <c r="AU34" s="61">
        <v>0</v>
      </c>
      <c r="AV34" s="61">
        <v>0</v>
      </c>
      <c r="AW34" s="61">
        <v>0</v>
      </c>
      <c r="AX34" s="61">
        <v>0</v>
      </c>
      <c r="AY34" s="61">
        <v>0</v>
      </c>
      <c r="AZ34" s="61">
        <v>0</v>
      </c>
      <c r="BA34" s="61">
        <v>0</v>
      </c>
      <c r="BB34" s="61">
        <v>0</v>
      </c>
      <c r="BC34" s="61">
        <v>0</v>
      </c>
      <c r="BD34" s="61">
        <v>0</v>
      </c>
      <c r="BE34" s="61">
        <v>0</v>
      </c>
      <c r="BF34" s="28">
        <f t="shared" si="2"/>
        <v>143</v>
      </c>
    </row>
    <row r="35" spans="1:58" x14ac:dyDescent="0.2">
      <c r="A35" s="179"/>
      <c r="B35" s="160"/>
      <c r="C35" s="160"/>
      <c r="D35" s="49" t="s">
        <v>18</v>
      </c>
      <c r="E35" s="48">
        <v>1.5</v>
      </c>
      <c r="F35" s="48">
        <v>1.5</v>
      </c>
      <c r="G35" s="48">
        <v>1.5</v>
      </c>
      <c r="H35" s="48">
        <v>1.5</v>
      </c>
      <c r="I35" s="48">
        <v>1.5</v>
      </c>
      <c r="J35" s="48">
        <v>1.5</v>
      </c>
      <c r="K35" s="48">
        <v>1.5</v>
      </c>
      <c r="L35" s="48">
        <v>1.5</v>
      </c>
      <c r="M35" s="48">
        <v>1.5</v>
      </c>
      <c r="N35" s="48">
        <v>1.5</v>
      </c>
      <c r="O35" s="48">
        <v>1.5</v>
      </c>
      <c r="P35" s="48">
        <v>1.5</v>
      </c>
      <c r="Q35" s="48">
        <v>1.5</v>
      </c>
      <c r="R35" s="48">
        <v>1.5</v>
      </c>
      <c r="S35" s="48">
        <v>1.5</v>
      </c>
      <c r="T35" s="48">
        <v>1.5</v>
      </c>
      <c r="U35" s="59" t="s">
        <v>161</v>
      </c>
      <c r="V35" s="11">
        <v>0</v>
      </c>
      <c r="W35" s="11">
        <v>0</v>
      </c>
      <c r="X35" s="63">
        <v>2</v>
      </c>
      <c r="Y35" s="63">
        <v>2</v>
      </c>
      <c r="Z35" s="63">
        <v>2</v>
      </c>
      <c r="AA35" s="63">
        <v>2</v>
      </c>
      <c r="AB35" s="63">
        <v>2</v>
      </c>
      <c r="AC35" s="63">
        <v>2</v>
      </c>
      <c r="AD35" s="63">
        <v>2</v>
      </c>
      <c r="AE35" s="63">
        <v>2</v>
      </c>
      <c r="AF35" s="63">
        <v>2</v>
      </c>
      <c r="AG35" s="63">
        <v>2</v>
      </c>
      <c r="AH35" s="63">
        <v>2</v>
      </c>
      <c r="AI35" s="63">
        <v>2</v>
      </c>
      <c r="AJ35" s="63">
        <v>2</v>
      </c>
      <c r="AK35" s="63">
        <v>2</v>
      </c>
      <c r="AL35" s="63">
        <v>2</v>
      </c>
      <c r="AM35" s="63">
        <v>2</v>
      </c>
      <c r="AN35" s="63">
        <v>2</v>
      </c>
      <c r="AO35" s="63">
        <v>2</v>
      </c>
      <c r="AP35" s="63">
        <v>2</v>
      </c>
      <c r="AQ35" s="63">
        <v>2</v>
      </c>
      <c r="AR35" s="63">
        <v>2.5</v>
      </c>
      <c r="AS35" s="63">
        <v>2.5</v>
      </c>
      <c r="AT35" s="63">
        <v>2.5</v>
      </c>
      <c r="AU35" s="61">
        <v>0</v>
      </c>
      <c r="AV35" s="61">
        <v>0</v>
      </c>
      <c r="AW35" s="61">
        <v>0</v>
      </c>
      <c r="AX35" s="61">
        <v>0</v>
      </c>
      <c r="AY35" s="61">
        <v>0</v>
      </c>
      <c r="AZ35" s="61">
        <v>0</v>
      </c>
      <c r="BA35" s="61">
        <v>0</v>
      </c>
      <c r="BB35" s="61">
        <v>0</v>
      </c>
      <c r="BC35" s="61">
        <v>0</v>
      </c>
      <c r="BD35" s="61">
        <v>0</v>
      </c>
      <c r="BE35" s="61">
        <v>0</v>
      </c>
      <c r="BF35" s="28">
        <f t="shared" si="2"/>
        <v>71.5</v>
      </c>
    </row>
    <row r="36" spans="1:58" x14ac:dyDescent="0.2">
      <c r="A36" s="179"/>
      <c r="B36" s="159" t="s">
        <v>170</v>
      </c>
      <c r="C36" s="159" t="s">
        <v>169</v>
      </c>
      <c r="D36" s="49" t="s">
        <v>17</v>
      </c>
      <c r="E36" s="41">
        <v>1</v>
      </c>
      <c r="F36" s="41">
        <v>1</v>
      </c>
      <c r="G36" s="41">
        <v>1</v>
      </c>
      <c r="H36" s="41">
        <v>1</v>
      </c>
      <c r="I36" s="41">
        <v>1</v>
      </c>
      <c r="J36" s="41">
        <v>1</v>
      </c>
      <c r="K36" s="41">
        <v>1</v>
      </c>
      <c r="L36" s="41">
        <v>1</v>
      </c>
      <c r="M36" s="41">
        <v>1</v>
      </c>
      <c r="N36" s="41">
        <v>1</v>
      </c>
      <c r="O36" s="41">
        <v>1</v>
      </c>
      <c r="P36" s="41">
        <v>1</v>
      </c>
      <c r="Q36" s="41">
        <v>1</v>
      </c>
      <c r="R36" s="41">
        <v>1</v>
      </c>
      <c r="S36" s="41">
        <v>1</v>
      </c>
      <c r="T36" s="41">
        <v>1</v>
      </c>
      <c r="U36" s="59" t="s">
        <v>161</v>
      </c>
      <c r="V36" s="11">
        <v>0</v>
      </c>
      <c r="W36" s="11">
        <v>0</v>
      </c>
      <c r="X36" s="41">
        <v>1</v>
      </c>
      <c r="Y36" s="41">
        <v>1</v>
      </c>
      <c r="Z36" s="41">
        <v>1</v>
      </c>
      <c r="AA36" s="41">
        <v>1</v>
      </c>
      <c r="AB36" s="41">
        <v>1</v>
      </c>
      <c r="AC36" s="41">
        <v>1</v>
      </c>
      <c r="AD36" s="41">
        <v>1</v>
      </c>
      <c r="AE36" s="41">
        <v>1</v>
      </c>
      <c r="AF36" s="41">
        <v>1</v>
      </c>
      <c r="AG36" s="41">
        <v>1</v>
      </c>
      <c r="AH36" s="41">
        <v>1</v>
      </c>
      <c r="AI36" s="41">
        <v>1</v>
      </c>
      <c r="AJ36" s="41">
        <v>1</v>
      </c>
      <c r="AK36" s="41">
        <v>1</v>
      </c>
      <c r="AL36" s="41">
        <v>1</v>
      </c>
      <c r="AM36" s="41">
        <v>1</v>
      </c>
      <c r="AN36" s="41">
        <v>1</v>
      </c>
      <c r="AO36" s="41">
        <v>1</v>
      </c>
      <c r="AP36" s="41">
        <v>1</v>
      </c>
      <c r="AQ36" s="41">
        <v>1</v>
      </c>
      <c r="AR36" s="63"/>
      <c r="AS36" s="63"/>
      <c r="AT36" s="63"/>
      <c r="AU36" s="61">
        <v>0</v>
      </c>
      <c r="AV36" s="61">
        <v>0</v>
      </c>
      <c r="AW36" s="61">
        <v>0</v>
      </c>
      <c r="AX36" s="61">
        <v>0</v>
      </c>
      <c r="AY36" s="61">
        <v>0</v>
      </c>
      <c r="AZ36" s="61">
        <v>0</v>
      </c>
      <c r="BA36" s="61">
        <v>0</v>
      </c>
      <c r="BB36" s="61">
        <v>0</v>
      </c>
      <c r="BC36" s="61">
        <v>0</v>
      </c>
      <c r="BD36" s="61">
        <v>0</v>
      </c>
      <c r="BE36" s="61">
        <v>0</v>
      </c>
      <c r="BF36" s="28">
        <f t="shared" si="2"/>
        <v>36</v>
      </c>
    </row>
    <row r="37" spans="1:58" x14ac:dyDescent="0.2">
      <c r="A37" s="179"/>
      <c r="B37" s="160"/>
      <c r="C37" s="160"/>
      <c r="D37" s="49" t="s">
        <v>18</v>
      </c>
      <c r="E37" s="48">
        <v>0.5</v>
      </c>
      <c r="F37" s="48">
        <v>0.5</v>
      </c>
      <c r="G37" s="48">
        <v>0.5</v>
      </c>
      <c r="H37" s="48">
        <v>0.5</v>
      </c>
      <c r="I37" s="48">
        <v>0.5</v>
      </c>
      <c r="J37" s="48">
        <v>0.5</v>
      </c>
      <c r="K37" s="48">
        <v>0.5</v>
      </c>
      <c r="L37" s="48">
        <v>0.5</v>
      </c>
      <c r="M37" s="48">
        <v>0.5</v>
      </c>
      <c r="N37" s="48">
        <v>0.5</v>
      </c>
      <c r="O37" s="48">
        <v>0.5</v>
      </c>
      <c r="P37" s="48">
        <v>0.5</v>
      </c>
      <c r="Q37" s="48">
        <v>0.5</v>
      </c>
      <c r="R37" s="48">
        <v>0.5</v>
      </c>
      <c r="S37" s="48">
        <v>0.5</v>
      </c>
      <c r="T37" s="48">
        <v>0.5</v>
      </c>
      <c r="U37" s="59" t="s">
        <v>161</v>
      </c>
      <c r="V37" s="11">
        <v>0</v>
      </c>
      <c r="W37" s="11">
        <v>0</v>
      </c>
      <c r="X37" s="48">
        <v>0.5</v>
      </c>
      <c r="Y37" s="48">
        <v>0.5</v>
      </c>
      <c r="Z37" s="48">
        <v>0.5</v>
      </c>
      <c r="AA37" s="48">
        <v>0.5</v>
      </c>
      <c r="AB37" s="48">
        <v>0.5</v>
      </c>
      <c r="AC37" s="48">
        <v>0.5</v>
      </c>
      <c r="AD37" s="48">
        <v>0.5</v>
      </c>
      <c r="AE37" s="48">
        <v>0.5</v>
      </c>
      <c r="AF37" s="48">
        <v>0.5</v>
      </c>
      <c r="AG37" s="48">
        <v>0.5</v>
      </c>
      <c r="AH37" s="48">
        <v>0.5</v>
      </c>
      <c r="AI37" s="48">
        <v>0.5</v>
      </c>
      <c r="AJ37" s="48">
        <v>0.5</v>
      </c>
      <c r="AK37" s="48">
        <v>0.5</v>
      </c>
      <c r="AL37" s="48">
        <v>0.5</v>
      </c>
      <c r="AM37" s="48">
        <v>0.5</v>
      </c>
      <c r="AN37" s="48">
        <v>0.5</v>
      </c>
      <c r="AO37" s="48">
        <v>0.5</v>
      </c>
      <c r="AP37" s="48">
        <v>0.5</v>
      </c>
      <c r="AQ37" s="48">
        <v>0.5</v>
      </c>
      <c r="AR37" s="63"/>
      <c r="AS37" s="63"/>
      <c r="AT37" s="63"/>
      <c r="AU37" s="61">
        <v>0</v>
      </c>
      <c r="AV37" s="61">
        <v>0</v>
      </c>
      <c r="AW37" s="61">
        <v>0</v>
      </c>
      <c r="AX37" s="61">
        <v>0</v>
      </c>
      <c r="AY37" s="61">
        <v>0</v>
      </c>
      <c r="AZ37" s="61">
        <v>0</v>
      </c>
      <c r="BA37" s="61">
        <v>0</v>
      </c>
      <c r="BB37" s="61">
        <v>0</v>
      </c>
      <c r="BC37" s="61">
        <v>0</v>
      </c>
      <c r="BD37" s="61">
        <v>0</v>
      </c>
      <c r="BE37" s="61">
        <v>0</v>
      </c>
      <c r="BF37" s="28">
        <f t="shared" si="2"/>
        <v>18</v>
      </c>
    </row>
    <row r="38" spans="1:58" x14ac:dyDescent="0.2">
      <c r="A38" s="179"/>
      <c r="B38" s="172" t="s">
        <v>134</v>
      </c>
      <c r="C38" s="172" t="s">
        <v>135</v>
      </c>
      <c r="D38" s="27" t="s">
        <v>17</v>
      </c>
      <c r="E38" s="29">
        <f>SUM(E40)</f>
        <v>0</v>
      </c>
      <c r="F38" s="29">
        <f t="shared" ref="F38:BE38" si="3">SUM(F40)</f>
        <v>0</v>
      </c>
      <c r="G38" s="29">
        <f t="shared" si="3"/>
        <v>0</v>
      </c>
      <c r="H38" s="29">
        <f t="shared" si="3"/>
        <v>0</v>
      </c>
      <c r="I38" s="29">
        <f t="shared" si="3"/>
        <v>0</v>
      </c>
      <c r="J38" s="29">
        <f t="shared" si="3"/>
        <v>0</v>
      </c>
      <c r="K38" s="29">
        <f t="shared" si="3"/>
        <v>0</v>
      </c>
      <c r="L38" s="29">
        <f t="shared" si="3"/>
        <v>0</v>
      </c>
      <c r="M38" s="29">
        <f t="shared" si="3"/>
        <v>0</v>
      </c>
      <c r="N38" s="29">
        <f t="shared" si="3"/>
        <v>0</v>
      </c>
      <c r="O38" s="29">
        <f t="shared" si="3"/>
        <v>0</v>
      </c>
      <c r="P38" s="29">
        <f t="shared" si="3"/>
        <v>0</v>
      </c>
      <c r="Q38" s="29">
        <f t="shared" si="3"/>
        <v>0</v>
      </c>
      <c r="R38" s="29">
        <f t="shared" si="3"/>
        <v>0</v>
      </c>
      <c r="S38" s="29">
        <f t="shared" si="3"/>
        <v>0</v>
      </c>
      <c r="T38" s="29">
        <f t="shared" si="3"/>
        <v>0</v>
      </c>
      <c r="U38" s="29">
        <f t="shared" si="3"/>
        <v>0</v>
      </c>
      <c r="V38" s="29">
        <f t="shared" si="3"/>
        <v>0</v>
      </c>
      <c r="W38" s="29">
        <f t="shared" si="3"/>
        <v>0</v>
      </c>
      <c r="X38" s="29">
        <f t="shared" si="3"/>
        <v>1</v>
      </c>
      <c r="Y38" s="29">
        <f t="shared" si="3"/>
        <v>1</v>
      </c>
      <c r="Z38" s="29">
        <f t="shared" si="3"/>
        <v>1</v>
      </c>
      <c r="AA38" s="29">
        <f t="shared" si="3"/>
        <v>1</v>
      </c>
      <c r="AB38" s="29">
        <f t="shared" si="3"/>
        <v>1</v>
      </c>
      <c r="AC38" s="29">
        <f t="shared" si="3"/>
        <v>1</v>
      </c>
      <c r="AD38" s="29">
        <f t="shared" si="3"/>
        <v>1</v>
      </c>
      <c r="AE38" s="29">
        <f t="shared" si="3"/>
        <v>1</v>
      </c>
      <c r="AF38" s="29">
        <f t="shared" si="3"/>
        <v>1</v>
      </c>
      <c r="AG38" s="29">
        <f t="shared" si="3"/>
        <v>1</v>
      </c>
      <c r="AH38" s="29">
        <f t="shared" si="3"/>
        <v>0</v>
      </c>
      <c r="AI38" s="29">
        <f t="shared" si="3"/>
        <v>0</v>
      </c>
      <c r="AJ38" s="29">
        <f>SUM(AJ40)</f>
        <v>0</v>
      </c>
      <c r="AK38" s="29">
        <f t="shared" si="3"/>
        <v>0</v>
      </c>
      <c r="AL38" s="29">
        <f t="shared" si="3"/>
        <v>0</v>
      </c>
      <c r="AM38" s="29">
        <f t="shared" si="3"/>
        <v>0</v>
      </c>
      <c r="AN38" s="29">
        <f t="shared" si="3"/>
        <v>0</v>
      </c>
      <c r="AO38" s="29">
        <f t="shared" si="3"/>
        <v>0</v>
      </c>
      <c r="AP38" s="29">
        <f t="shared" si="3"/>
        <v>0</v>
      </c>
      <c r="AQ38" s="29">
        <f t="shared" si="3"/>
        <v>0</v>
      </c>
      <c r="AR38" s="29">
        <f t="shared" si="3"/>
        <v>0</v>
      </c>
      <c r="AS38" s="29">
        <f t="shared" si="3"/>
        <v>0</v>
      </c>
      <c r="AT38" s="29">
        <f t="shared" si="3"/>
        <v>0</v>
      </c>
      <c r="AU38" s="29">
        <f t="shared" si="3"/>
        <v>0</v>
      </c>
      <c r="AV38" s="29">
        <f t="shared" si="3"/>
        <v>0</v>
      </c>
      <c r="AW38" s="29">
        <f t="shared" si="3"/>
        <v>0</v>
      </c>
      <c r="AX38" s="29">
        <f t="shared" si="3"/>
        <v>0</v>
      </c>
      <c r="AY38" s="29">
        <f t="shared" si="3"/>
        <v>0</v>
      </c>
      <c r="AZ38" s="29">
        <f t="shared" si="3"/>
        <v>0</v>
      </c>
      <c r="BA38" s="29">
        <f t="shared" si="3"/>
        <v>0</v>
      </c>
      <c r="BB38" s="29">
        <f t="shared" si="3"/>
        <v>0</v>
      </c>
      <c r="BC38" s="29">
        <f t="shared" si="3"/>
        <v>0</v>
      </c>
      <c r="BD38" s="29">
        <f t="shared" si="3"/>
        <v>0</v>
      </c>
      <c r="BE38" s="29">
        <f t="shared" si="3"/>
        <v>0</v>
      </c>
      <c r="BF38" s="19">
        <f t="shared" si="2"/>
        <v>10</v>
      </c>
    </row>
    <row r="39" spans="1:58" x14ac:dyDescent="0.2">
      <c r="A39" s="179"/>
      <c r="B39" s="173"/>
      <c r="C39" s="173"/>
      <c r="D39" s="27" t="s">
        <v>18</v>
      </c>
      <c r="E39" s="30">
        <f>SUM(E41)</f>
        <v>0</v>
      </c>
      <c r="F39" s="30">
        <f t="shared" ref="F39:BE39" si="4">SUM(F41)</f>
        <v>0</v>
      </c>
      <c r="G39" s="30">
        <f t="shared" si="4"/>
        <v>0</v>
      </c>
      <c r="H39" s="30">
        <f t="shared" si="4"/>
        <v>0</v>
      </c>
      <c r="I39" s="30">
        <f t="shared" si="4"/>
        <v>0</v>
      </c>
      <c r="J39" s="30">
        <f t="shared" si="4"/>
        <v>0</v>
      </c>
      <c r="K39" s="30">
        <f t="shared" si="4"/>
        <v>0</v>
      </c>
      <c r="L39" s="30">
        <f t="shared" si="4"/>
        <v>0</v>
      </c>
      <c r="M39" s="30">
        <f t="shared" si="4"/>
        <v>0</v>
      </c>
      <c r="N39" s="30">
        <f t="shared" si="4"/>
        <v>0</v>
      </c>
      <c r="O39" s="30">
        <f t="shared" si="4"/>
        <v>0</v>
      </c>
      <c r="P39" s="30">
        <f t="shared" si="4"/>
        <v>0</v>
      </c>
      <c r="Q39" s="30">
        <f t="shared" si="4"/>
        <v>0</v>
      </c>
      <c r="R39" s="30">
        <f t="shared" si="4"/>
        <v>0</v>
      </c>
      <c r="S39" s="30">
        <f t="shared" si="4"/>
        <v>0</v>
      </c>
      <c r="T39" s="30">
        <f t="shared" si="4"/>
        <v>0</v>
      </c>
      <c r="U39" s="30">
        <f t="shared" si="4"/>
        <v>0</v>
      </c>
      <c r="V39" s="30">
        <f t="shared" si="4"/>
        <v>0</v>
      </c>
      <c r="W39" s="30">
        <f t="shared" si="4"/>
        <v>0</v>
      </c>
      <c r="X39" s="29">
        <f t="shared" si="4"/>
        <v>0.5</v>
      </c>
      <c r="Y39" s="30">
        <f t="shared" si="4"/>
        <v>0.5</v>
      </c>
      <c r="Z39" s="30">
        <f t="shared" si="4"/>
        <v>0.5</v>
      </c>
      <c r="AA39" s="30">
        <f t="shared" si="4"/>
        <v>0.5</v>
      </c>
      <c r="AB39" s="30">
        <f t="shared" si="4"/>
        <v>0.5</v>
      </c>
      <c r="AC39" s="30">
        <f t="shared" si="4"/>
        <v>0.5</v>
      </c>
      <c r="AD39" s="30">
        <f t="shared" si="4"/>
        <v>0.5</v>
      </c>
      <c r="AE39" s="30">
        <f t="shared" si="4"/>
        <v>0.5</v>
      </c>
      <c r="AF39" s="30">
        <f>SUM(AF41)</f>
        <v>0.5</v>
      </c>
      <c r="AG39" s="30">
        <f t="shared" si="4"/>
        <v>0.5</v>
      </c>
      <c r="AH39" s="30">
        <f t="shared" si="4"/>
        <v>0</v>
      </c>
      <c r="AI39" s="30">
        <f t="shared" si="4"/>
        <v>0</v>
      </c>
      <c r="AJ39" s="30">
        <f t="shared" si="4"/>
        <v>0</v>
      </c>
      <c r="AK39" s="30">
        <f t="shared" si="4"/>
        <v>0</v>
      </c>
      <c r="AL39" s="30">
        <f t="shared" si="4"/>
        <v>0</v>
      </c>
      <c r="AM39" s="30">
        <f t="shared" si="4"/>
        <v>0</v>
      </c>
      <c r="AN39" s="30">
        <f t="shared" si="4"/>
        <v>0</v>
      </c>
      <c r="AO39" s="30">
        <f t="shared" si="4"/>
        <v>0</v>
      </c>
      <c r="AP39" s="30">
        <f t="shared" si="4"/>
        <v>0</v>
      </c>
      <c r="AQ39" s="30">
        <f t="shared" si="4"/>
        <v>0</v>
      </c>
      <c r="AR39" s="30">
        <f t="shared" si="4"/>
        <v>0</v>
      </c>
      <c r="AS39" s="30">
        <f t="shared" si="4"/>
        <v>0</v>
      </c>
      <c r="AT39" s="30">
        <f t="shared" si="4"/>
        <v>0</v>
      </c>
      <c r="AU39" s="30">
        <f t="shared" si="4"/>
        <v>0</v>
      </c>
      <c r="AV39" s="30">
        <f t="shared" si="4"/>
        <v>0</v>
      </c>
      <c r="AW39" s="30">
        <f t="shared" si="4"/>
        <v>0</v>
      </c>
      <c r="AX39" s="30">
        <f t="shared" si="4"/>
        <v>0</v>
      </c>
      <c r="AY39" s="30">
        <f t="shared" si="4"/>
        <v>0</v>
      </c>
      <c r="AZ39" s="30">
        <f t="shared" si="4"/>
        <v>0</v>
      </c>
      <c r="BA39" s="30">
        <f t="shared" si="4"/>
        <v>0</v>
      </c>
      <c r="BB39" s="30">
        <f t="shared" si="4"/>
        <v>0</v>
      </c>
      <c r="BC39" s="30">
        <f t="shared" si="4"/>
        <v>0</v>
      </c>
      <c r="BD39" s="30">
        <f t="shared" si="4"/>
        <v>0</v>
      </c>
      <c r="BE39" s="30">
        <f t="shared" si="4"/>
        <v>0</v>
      </c>
      <c r="BF39" s="19">
        <f t="shared" si="2"/>
        <v>5</v>
      </c>
    </row>
    <row r="40" spans="1:58" x14ac:dyDescent="0.2">
      <c r="A40" s="179"/>
      <c r="B40" s="172" t="s">
        <v>136</v>
      </c>
      <c r="C40" s="172" t="s">
        <v>137</v>
      </c>
      <c r="D40" s="27" t="s">
        <v>17</v>
      </c>
      <c r="E40" s="29">
        <f>SUM(E42)</f>
        <v>0</v>
      </c>
      <c r="F40" s="29">
        <f t="shared" ref="F40:BE40" si="5">SUM(F42)</f>
        <v>0</v>
      </c>
      <c r="G40" s="29">
        <f t="shared" si="5"/>
        <v>0</v>
      </c>
      <c r="H40" s="29">
        <f t="shared" si="5"/>
        <v>0</v>
      </c>
      <c r="I40" s="29">
        <f t="shared" si="5"/>
        <v>0</v>
      </c>
      <c r="J40" s="29">
        <f t="shared" si="5"/>
        <v>0</v>
      </c>
      <c r="K40" s="29">
        <f t="shared" si="5"/>
        <v>0</v>
      </c>
      <c r="L40" s="29">
        <f t="shared" si="5"/>
        <v>0</v>
      </c>
      <c r="M40" s="29">
        <f t="shared" si="5"/>
        <v>0</v>
      </c>
      <c r="N40" s="29">
        <f t="shared" si="5"/>
        <v>0</v>
      </c>
      <c r="O40" s="29">
        <f t="shared" si="5"/>
        <v>0</v>
      </c>
      <c r="P40" s="29">
        <f t="shared" si="5"/>
        <v>0</v>
      </c>
      <c r="Q40" s="29">
        <f t="shared" si="5"/>
        <v>0</v>
      </c>
      <c r="R40" s="29">
        <f t="shared" si="5"/>
        <v>0</v>
      </c>
      <c r="S40" s="29">
        <f t="shared" si="5"/>
        <v>0</v>
      </c>
      <c r="T40" s="29">
        <f t="shared" si="5"/>
        <v>0</v>
      </c>
      <c r="U40" s="29">
        <f t="shared" si="5"/>
        <v>0</v>
      </c>
      <c r="V40" s="29">
        <f t="shared" si="5"/>
        <v>0</v>
      </c>
      <c r="W40" s="29">
        <f t="shared" si="5"/>
        <v>0</v>
      </c>
      <c r="X40" s="29">
        <f t="shared" si="5"/>
        <v>1</v>
      </c>
      <c r="Y40" s="29">
        <f t="shared" si="5"/>
        <v>1</v>
      </c>
      <c r="Z40" s="29">
        <f t="shared" si="5"/>
        <v>1</v>
      </c>
      <c r="AA40" s="29">
        <f t="shared" si="5"/>
        <v>1</v>
      </c>
      <c r="AB40" s="29">
        <f t="shared" si="5"/>
        <v>1</v>
      </c>
      <c r="AC40" s="29">
        <f t="shared" si="5"/>
        <v>1</v>
      </c>
      <c r="AD40" s="29">
        <f t="shared" si="5"/>
        <v>1</v>
      </c>
      <c r="AE40" s="29">
        <f t="shared" si="5"/>
        <v>1</v>
      </c>
      <c r="AF40" s="29">
        <f t="shared" si="5"/>
        <v>1</v>
      </c>
      <c r="AG40" s="29">
        <f t="shared" si="5"/>
        <v>1</v>
      </c>
      <c r="AH40" s="29">
        <f t="shared" si="5"/>
        <v>0</v>
      </c>
      <c r="AI40" s="29">
        <f t="shared" si="5"/>
        <v>0</v>
      </c>
      <c r="AJ40" s="29">
        <f t="shared" si="5"/>
        <v>0</v>
      </c>
      <c r="AK40" s="29">
        <f t="shared" si="5"/>
        <v>0</v>
      </c>
      <c r="AL40" s="29">
        <f t="shared" si="5"/>
        <v>0</v>
      </c>
      <c r="AM40" s="29">
        <f t="shared" si="5"/>
        <v>0</v>
      </c>
      <c r="AN40" s="29">
        <f t="shared" si="5"/>
        <v>0</v>
      </c>
      <c r="AO40" s="29">
        <f t="shared" si="5"/>
        <v>0</v>
      </c>
      <c r="AP40" s="29">
        <f t="shared" si="5"/>
        <v>0</v>
      </c>
      <c r="AQ40" s="29">
        <f t="shared" si="5"/>
        <v>0</v>
      </c>
      <c r="AR40" s="29">
        <f t="shared" si="5"/>
        <v>0</v>
      </c>
      <c r="AS40" s="29">
        <f t="shared" si="5"/>
        <v>0</v>
      </c>
      <c r="AT40" s="29">
        <f t="shared" si="5"/>
        <v>0</v>
      </c>
      <c r="AU40" s="29">
        <f t="shared" si="5"/>
        <v>0</v>
      </c>
      <c r="AV40" s="29">
        <f t="shared" si="5"/>
        <v>0</v>
      </c>
      <c r="AW40" s="29">
        <f t="shared" si="5"/>
        <v>0</v>
      </c>
      <c r="AX40" s="29">
        <f t="shared" si="5"/>
        <v>0</v>
      </c>
      <c r="AY40" s="29">
        <f t="shared" si="5"/>
        <v>0</v>
      </c>
      <c r="AZ40" s="29">
        <f t="shared" si="5"/>
        <v>0</v>
      </c>
      <c r="BA40" s="29">
        <f t="shared" si="5"/>
        <v>0</v>
      </c>
      <c r="BB40" s="29">
        <f t="shared" si="5"/>
        <v>0</v>
      </c>
      <c r="BC40" s="29">
        <f t="shared" si="5"/>
        <v>0</v>
      </c>
      <c r="BD40" s="29">
        <f t="shared" si="5"/>
        <v>0</v>
      </c>
      <c r="BE40" s="29">
        <f t="shared" si="5"/>
        <v>0</v>
      </c>
      <c r="BF40" s="19">
        <f t="shared" si="2"/>
        <v>10</v>
      </c>
    </row>
    <row r="41" spans="1:58" x14ac:dyDescent="0.2">
      <c r="A41" s="179"/>
      <c r="B41" s="173"/>
      <c r="C41" s="173"/>
      <c r="D41" s="27" t="s">
        <v>18</v>
      </c>
      <c r="E41" s="29">
        <f>SUM(E43)</f>
        <v>0</v>
      </c>
      <c r="F41" s="29">
        <f t="shared" ref="F41:BE41" si="6">SUM(F43)</f>
        <v>0</v>
      </c>
      <c r="G41" s="29">
        <f t="shared" si="6"/>
        <v>0</v>
      </c>
      <c r="H41" s="29">
        <f t="shared" si="6"/>
        <v>0</v>
      </c>
      <c r="I41" s="29">
        <f t="shared" si="6"/>
        <v>0</v>
      </c>
      <c r="J41" s="29">
        <f t="shared" si="6"/>
        <v>0</v>
      </c>
      <c r="K41" s="29">
        <f t="shared" si="6"/>
        <v>0</v>
      </c>
      <c r="L41" s="29">
        <f t="shared" si="6"/>
        <v>0</v>
      </c>
      <c r="M41" s="29">
        <f t="shared" si="6"/>
        <v>0</v>
      </c>
      <c r="N41" s="29">
        <f t="shared" si="6"/>
        <v>0</v>
      </c>
      <c r="O41" s="29">
        <f t="shared" si="6"/>
        <v>0</v>
      </c>
      <c r="P41" s="29">
        <f t="shared" si="6"/>
        <v>0</v>
      </c>
      <c r="Q41" s="29">
        <f t="shared" si="6"/>
        <v>0</v>
      </c>
      <c r="R41" s="29">
        <f t="shared" si="6"/>
        <v>0</v>
      </c>
      <c r="S41" s="29">
        <f t="shared" si="6"/>
        <v>0</v>
      </c>
      <c r="T41" s="29">
        <f t="shared" si="6"/>
        <v>0</v>
      </c>
      <c r="U41" s="29">
        <f t="shared" si="6"/>
        <v>0</v>
      </c>
      <c r="V41" s="29">
        <f t="shared" si="6"/>
        <v>0</v>
      </c>
      <c r="W41" s="29">
        <f t="shared" si="6"/>
        <v>0</v>
      </c>
      <c r="X41" s="29">
        <f t="shared" si="6"/>
        <v>0.5</v>
      </c>
      <c r="Y41" s="29">
        <f t="shared" si="6"/>
        <v>0.5</v>
      </c>
      <c r="Z41" s="29">
        <f t="shared" si="6"/>
        <v>0.5</v>
      </c>
      <c r="AA41" s="29">
        <f t="shared" si="6"/>
        <v>0.5</v>
      </c>
      <c r="AB41" s="29">
        <f t="shared" si="6"/>
        <v>0.5</v>
      </c>
      <c r="AC41" s="29">
        <f t="shared" si="6"/>
        <v>0.5</v>
      </c>
      <c r="AD41" s="29">
        <f t="shared" si="6"/>
        <v>0.5</v>
      </c>
      <c r="AE41" s="29">
        <f t="shared" si="6"/>
        <v>0.5</v>
      </c>
      <c r="AF41" s="29">
        <f t="shared" si="6"/>
        <v>0.5</v>
      </c>
      <c r="AG41" s="29">
        <f t="shared" si="6"/>
        <v>0.5</v>
      </c>
      <c r="AH41" s="29">
        <f t="shared" si="6"/>
        <v>0</v>
      </c>
      <c r="AI41" s="29">
        <f t="shared" si="6"/>
        <v>0</v>
      </c>
      <c r="AJ41" s="29">
        <f t="shared" si="6"/>
        <v>0</v>
      </c>
      <c r="AK41" s="29">
        <f t="shared" si="6"/>
        <v>0</v>
      </c>
      <c r="AL41" s="29">
        <f t="shared" si="6"/>
        <v>0</v>
      </c>
      <c r="AM41" s="29">
        <f t="shared" si="6"/>
        <v>0</v>
      </c>
      <c r="AN41" s="29">
        <f t="shared" si="6"/>
        <v>0</v>
      </c>
      <c r="AO41" s="29">
        <f t="shared" si="6"/>
        <v>0</v>
      </c>
      <c r="AP41" s="29">
        <f t="shared" si="6"/>
        <v>0</v>
      </c>
      <c r="AQ41" s="29">
        <f t="shared" si="6"/>
        <v>0</v>
      </c>
      <c r="AR41" s="29">
        <f t="shared" si="6"/>
        <v>0</v>
      </c>
      <c r="AS41" s="29">
        <f t="shared" si="6"/>
        <v>0</v>
      </c>
      <c r="AT41" s="29">
        <f t="shared" si="6"/>
        <v>0</v>
      </c>
      <c r="AU41" s="29">
        <f t="shared" si="6"/>
        <v>0</v>
      </c>
      <c r="AV41" s="29">
        <f t="shared" si="6"/>
        <v>0</v>
      </c>
      <c r="AW41" s="29">
        <f t="shared" si="6"/>
        <v>0</v>
      </c>
      <c r="AX41" s="29">
        <f t="shared" si="6"/>
        <v>0</v>
      </c>
      <c r="AY41" s="29">
        <f t="shared" si="6"/>
        <v>0</v>
      </c>
      <c r="AZ41" s="29">
        <f t="shared" si="6"/>
        <v>0</v>
      </c>
      <c r="BA41" s="29">
        <f t="shared" si="6"/>
        <v>0</v>
      </c>
      <c r="BB41" s="29">
        <f t="shared" si="6"/>
        <v>0</v>
      </c>
      <c r="BC41" s="29">
        <f t="shared" si="6"/>
        <v>0</v>
      </c>
      <c r="BD41" s="29">
        <f t="shared" si="6"/>
        <v>0</v>
      </c>
      <c r="BE41" s="29">
        <f t="shared" si="6"/>
        <v>0</v>
      </c>
      <c r="BF41" s="19">
        <f t="shared" si="2"/>
        <v>5</v>
      </c>
    </row>
    <row r="42" spans="1:58" x14ac:dyDescent="0.2">
      <c r="A42" s="179"/>
      <c r="B42" s="159" t="s">
        <v>97</v>
      </c>
      <c r="C42" s="159" t="s">
        <v>138</v>
      </c>
      <c r="D42" s="49" t="s">
        <v>17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59" t="s">
        <v>161</v>
      </c>
      <c r="V42" s="11">
        <v>0</v>
      </c>
      <c r="W42" s="11">
        <v>0</v>
      </c>
      <c r="X42" s="64">
        <v>1</v>
      </c>
      <c r="Y42" s="64">
        <v>1</v>
      </c>
      <c r="Z42" s="64">
        <v>1</v>
      </c>
      <c r="AA42" s="64">
        <v>1</v>
      </c>
      <c r="AB42" s="64">
        <v>1</v>
      </c>
      <c r="AC42" s="64">
        <v>1</v>
      </c>
      <c r="AD42" s="64">
        <v>1</v>
      </c>
      <c r="AE42" s="64">
        <v>1</v>
      </c>
      <c r="AF42" s="64">
        <v>1</v>
      </c>
      <c r="AG42" s="64">
        <v>1</v>
      </c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1">
        <v>0</v>
      </c>
      <c r="AV42" s="61">
        <v>0</v>
      </c>
      <c r="AW42" s="61">
        <v>0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28">
        <f t="shared" si="2"/>
        <v>10</v>
      </c>
    </row>
    <row r="43" spans="1:58" x14ac:dyDescent="0.2">
      <c r="A43" s="179"/>
      <c r="B43" s="160"/>
      <c r="C43" s="160"/>
      <c r="D43" s="49" t="s">
        <v>18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59" t="s">
        <v>161</v>
      </c>
      <c r="V43" s="11">
        <v>0</v>
      </c>
      <c r="W43" s="11">
        <v>0</v>
      </c>
      <c r="X43" s="63">
        <v>0.5</v>
      </c>
      <c r="Y43" s="63">
        <v>0.5</v>
      </c>
      <c r="Z43" s="63">
        <v>0.5</v>
      </c>
      <c r="AA43" s="63">
        <v>0.5</v>
      </c>
      <c r="AB43" s="63">
        <v>0.5</v>
      </c>
      <c r="AC43" s="63">
        <v>0.5</v>
      </c>
      <c r="AD43" s="63">
        <v>0.5</v>
      </c>
      <c r="AE43" s="63">
        <v>0.5</v>
      </c>
      <c r="AF43" s="63">
        <v>0.5</v>
      </c>
      <c r="AG43" s="63">
        <v>0.5</v>
      </c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1">
        <v>0</v>
      </c>
      <c r="AV43" s="61">
        <v>0</v>
      </c>
      <c r="AW43" s="61">
        <v>0</v>
      </c>
      <c r="AX43" s="61">
        <v>0</v>
      </c>
      <c r="AY43" s="61">
        <v>0</v>
      </c>
      <c r="AZ43" s="61">
        <v>0</v>
      </c>
      <c r="BA43" s="61">
        <v>0</v>
      </c>
      <c r="BB43" s="61">
        <v>0</v>
      </c>
      <c r="BC43" s="61">
        <v>0</v>
      </c>
      <c r="BD43" s="61">
        <v>0</v>
      </c>
      <c r="BE43" s="61">
        <v>0</v>
      </c>
      <c r="BF43" s="28">
        <f t="shared" si="2"/>
        <v>5</v>
      </c>
    </row>
    <row r="44" spans="1:58" ht="20.25" customHeight="1" x14ac:dyDescent="0.2">
      <c r="A44" s="179"/>
      <c r="B44" s="169" t="s">
        <v>29</v>
      </c>
      <c r="C44" s="170"/>
      <c r="D44" s="171"/>
      <c r="E44" s="19">
        <f t="shared" ref="E44:AJ44" si="7">SUM(E38,E8,)</f>
        <v>36</v>
      </c>
      <c r="F44" s="19">
        <f t="shared" si="7"/>
        <v>36</v>
      </c>
      <c r="G44" s="19">
        <f t="shared" si="7"/>
        <v>36</v>
      </c>
      <c r="H44" s="19">
        <f t="shared" si="7"/>
        <v>36</v>
      </c>
      <c r="I44" s="19">
        <f t="shared" si="7"/>
        <v>36</v>
      </c>
      <c r="J44" s="19">
        <f t="shared" si="7"/>
        <v>36</v>
      </c>
      <c r="K44" s="19">
        <f t="shared" si="7"/>
        <v>36</v>
      </c>
      <c r="L44" s="19">
        <f t="shared" si="7"/>
        <v>36</v>
      </c>
      <c r="M44" s="19">
        <f t="shared" si="7"/>
        <v>36</v>
      </c>
      <c r="N44" s="19">
        <f t="shared" si="7"/>
        <v>36</v>
      </c>
      <c r="O44" s="19">
        <f t="shared" si="7"/>
        <v>36</v>
      </c>
      <c r="P44" s="19">
        <f t="shared" si="7"/>
        <v>36</v>
      </c>
      <c r="Q44" s="19">
        <f t="shared" si="7"/>
        <v>36</v>
      </c>
      <c r="R44" s="19">
        <f t="shared" si="7"/>
        <v>36</v>
      </c>
      <c r="S44" s="19">
        <f t="shared" si="7"/>
        <v>36</v>
      </c>
      <c r="T44" s="19">
        <f t="shared" si="7"/>
        <v>36</v>
      </c>
      <c r="U44" s="19">
        <f t="shared" si="7"/>
        <v>0</v>
      </c>
      <c r="V44" s="19">
        <f t="shared" si="7"/>
        <v>0</v>
      </c>
      <c r="W44" s="19">
        <f t="shared" si="7"/>
        <v>0</v>
      </c>
      <c r="X44" s="19">
        <f t="shared" si="7"/>
        <v>36</v>
      </c>
      <c r="Y44" s="19">
        <f t="shared" si="7"/>
        <v>36</v>
      </c>
      <c r="Z44" s="19">
        <f t="shared" si="7"/>
        <v>36</v>
      </c>
      <c r="AA44" s="19">
        <f t="shared" si="7"/>
        <v>36</v>
      </c>
      <c r="AB44" s="19">
        <f t="shared" si="7"/>
        <v>36</v>
      </c>
      <c r="AC44" s="19">
        <f t="shared" si="7"/>
        <v>36</v>
      </c>
      <c r="AD44" s="19">
        <f t="shared" si="7"/>
        <v>36</v>
      </c>
      <c r="AE44" s="19">
        <f t="shared" si="7"/>
        <v>36</v>
      </c>
      <c r="AF44" s="19">
        <f t="shared" si="7"/>
        <v>36</v>
      </c>
      <c r="AG44" s="19">
        <f t="shared" si="7"/>
        <v>36</v>
      </c>
      <c r="AH44" s="19">
        <f t="shared" si="7"/>
        <v>36</v>
      </c>
      <c r="AI44" s="19">
        <f t="shared" si="7"/>
        <v>36</v>
      </c>
      <c r="AJ44" s="19">
        <f t="shared" si="7"/>
        <v>36</v>
      </c>
      <c r="AK44" s="19">
        <f t="shared" ref="AK44:BE44" si="8">SUM(AK38,AK8,)</f>
        <v>36</v>
      </c>
      <c r="AL44" s="19">
        <f t="shared" si="8"/>
        <v>36</v>
      </c>
      <c r="AM44" s="19">
        <f t="shared" si="8"/>
        <v>36</v>
      </c>
      <c r="AN44" s="19">
        <f t="shared" si="8"/>
        <v>36</v>
      </c>
      <c r="AO44" s="19">
        <f t="shared" si="8"/>
        <v>36</v>
      </c>
      <c r="AP44" s="19">
        <f t="shared" si="8"/>
        <v>36</v>
      </c>
      <c r="AQ44" s="19">
        <f t="shared" si="8"/>
        <v>36</v>
      </c>
      <c r="AR44" s="19">
        <f t="shared" si="8"/>
        <v>36</v>
      </c>
      <c r="AS44" s="19">
        <f t="shared" si="8"/>
        <v>36</v>
      </c>
      <c r="AT44" s="19">
        <f t="shared" si="8"/>
        <v>36</v>
      </c>
      <c r="AU44" s="19">
        <f t="shared" si="8"/>
        <v>0</v>
      </c>
      <c r="AV44" s="19">
        <f t="shared" si="8"/>
        <v>0</v>
      </c>
      <c r="AW44" s="19">
        <f t="shared" si="8"/>
        <v>0</v>
      </c>
      <c r="AX44" s="19">
        <f t="shared" si="8"/>
        <v>0</v>
      </c>
      <c r="AY44" s="19">
        <f t="shared" si="8"/>
        <v>0</v>
      </c>
      <c r="AZ44" s="19">
        <f t="shared" si="8"/>
        <v>0</v>
      </c>
      <c r="BA44" s="19">
        <f t="shared" si="8"/>
        <v>0</v>
      </c>
      <c r="BB44" s="19">
        <f t="shared" si="8"/>
        <v>0</v>
      </c>
      <c r="BC44" s="19">
        <f t="shared" si="8"/>
        <v>0</v>
      </c>
      <c r="BD44" s="19">
        <f t="shared" si="8"/>
        <v>0</v>
      </c>
      <c r="BE44" s="19">
        <f t="shared" si="8"/>
        <v>0</v>
      </c>
      <c r="BF44" s="19">
        <f t="shared" si="2"/>
        <v>1404</v>
      </c>
    </row>
    <row r="45" spans="1:58" ht="20.25" customHeight="1" x14ac:dyDescent="0.2">
      <c r="A45" s="179"/>
      <c r="B45" s="169" t="s">
        <v>24</v>
      </c>
      <c r="C45" s="170"/>
      <c r="D45" s="171"/>
      <c r="E45" s="19">
        <f t="shared" ref="E45:AJ45" si="9">SUM(E39,E9)</f>
        <v>18</v>
      </c>
      <c r="F45" s="19">
        <f t="shared" si="9"/>
        <v>18</v>
      </c>
      <c r="G45" s="19">
        <f t="shared" si="9"/>
        <v>18</v>
      </c>
      <c r="H45" s="19">
        <f t="shared" si="9"/>
        <v>18</v>
      </c>
      <c r="I45" s="19">
        <f t="shared" si="9"/>
        <v>18</v>
      </c>
      <c r="J45" s="19">
        <f t="shared" si="9"/>
        <v>18</v>
      </c>
      <c r="K45" s="19">
        <f t="shared" si="9"/>
        <v>18</v>
      </c>
      <c r="L45" s="19">
        <f t="shared" si="9"/>
        <v>18</v>
      </c>
      <c r="M45" s="19">
        <f t="shared" si="9"/>
        <v>18</v>
      </c>
      <c r="N45" s="19">
        <f t="shared" si="9"/>
        <v>18</v>
      </c>
      <c r="O45" s="19">
        <f t="shared" si="9"/>
        <v>18</v>
      </c>
      <c r="P45" s="19">
        <f t="shared" si="9"/>
        <v>18</v>
      </c>
      <c r="Q45" s="19">
        <f t="shared" si="9"/>
        <v>18</v>
      </c>
      <c r="R45" s="19">
        <f t="shared" si="9"/>
        <v>18</v>
      </c>
      <c r="S45" s="19">
        <f t="shared" si="9"/>
        <v>18</v>
      </c>
      <c r="T45" s="19">
        <f t="shared" si="9"/>
        <v>18</v>
      </c>
      <c r="U45" s="19">
        <f t="shared" si="9"/>
        <v>0</v>
      </c>
      <c r="V45" s="19">
        <f t="shared" si="9"/>
        <v>0</v>
      </c>
      <c r="W45" s="19">
        <f t="shared" si="9"/>
        <v>0</v>
      </c>
      <c r="X45" s="19">
        <f t="shared" si="9"/>
        <v>18</v>
      </c>
      <c r="Y45" s="19">
        <f t="shared" si="9"/>
        <v>18</v>
      </c>
      <c r="Z45" s="19">
        <f t="shared" si="9"/>
        <v>18</v>
      </c>
      <c r="AA45" s="19">
        <f t="shared" si="9"/>
        <v>18</v>
      </c>
      <c r="AB45" s="19">
        <f t="shared" si="9"/>
        <v>18</v>
      </c>
      <c r="AC45" s="19">
        <f t="shared" si="9"/>
        <v>18</v>
      </c>
      <c r="AD45" s="19">
        <f t="shared" si="9"/>
        <v>18</v>
      </c>
      <c r="AE45" s="19">
        <f t="shared" si="9"/>
        <v>18</v>
      </c>
      <c r="AF45" s="19">
        <f t="shared" si="9"/>
        <v>18</v>
      </c>
      <c r="AG45" s="19">
        <f t="shared" si="9"/>
        <v>18</v>
      </c>
      <c r="AH45" s="19">
        <f t="shared" si="9"/>
        <v>18</v>
      </c>
      <c r="AI45" s="19">
        <f t="shared" si="9"/>
        <v>18</v>
      </c>
      <c r="AJ45" s="19">
        <f t="shared" si="9"/>
        <v>18</v>
      </c>
      <c r="AK45" s="19">
        <f t="shared" ref="AK45:BE45" si="10">SUM(AK39,AK9)</f>
        <v>18</v>
      </c>
      <c r="AL45" s="19">
        <f t="shared" si="10"/>
        <v>18</v>
      </c>
      <c r="AM45" s="19">
        <f t="shared" si="10"/>
        <v>18</v>
      </c>
      <c r="AN45" s="19">
        <f t="shared" si="10"/>
        <v>18</v>
      </c>
      <c r="AO45" s="19">
        <f t="shared" si="10"/>
        <v>18</v>
      </c>
      <c r="AP45" s="19">
        <f t="shared" si="10"/>
        <v>18</v>
      </c>
      <c r="AQ45" s="19">
        <f t="shared" si="10"/>
        <v>18</v>
      </c>
      <c r="AR45" s="19">
        <f t="shared" si="10"/>
        <v>18</v>
      </c>
      <c r="AS45" s="19">
        <f t="shared" si="10"/>
        <v>18</v>
      </c>
      <c r="AT45" s="19">
        <f t="shared" si="10"/>
        <v>18</v>
      </c>
      <c r="AU45" s="19">
        <f t="shared" si="10"/>
        <v>0</v>
      </c>
      <c r="AV45" s="19">
        <f t="shared" si="10"/>
        <v>0</v>
      </c>
      <c r="AW45" s="19">
        <f t="shared" si="10"/>
        <v>0</v>
      </c>
      <c r="AX45" s="19">
        <f t="shared" si="10"/>
        <v>0</v>
      </c>
      <c r="AY45" s="19">
        <f t="shared" si="10"/>
        <v>0</v>
      </c>
      <c r="AZ45" s="19">
        <f t="shared" si="10"/>
        <v>0</v>
      </c>
      <c r="BA45" s="19">
        <f t="shared" si="10"/>
        <v>0</v>
      </c>
      <c r="BB45" s="19">
        <f t="shared" si="10"/>
        <v>0</v>
      </c>
      <c r="BC45" s="19">
        <f t="shared" si="10"/>
        <v>0</v>
      </c>
      <c r="BD45" s="19">
        <f t="shared" si="10"/>
        <v>0</v>
      </c>
      <c r="BE45" s="19">
        <f t="shared" si="10"/>
        <v>0</v>
      </c>
      <c r="BF45" s="19">
        <f t="shared" si="2"/>
        <v>702</v>
      </c>
    </row>
    <row r="46" spans="1:58" x14ac:dyDescent="0.2">
      <c r="A46" s="179"/>
      <c r="B46" s="169" t="s">
        <v>25</v>
      </c>
      <c r="C46" s="170"/>
      <c r="D46" s="171"/>
      <c r="E46" s="9">
        <f>E44+E45</f>
        <v>54</v>
      </c>
      <c r="F46" s="9">
        <f t="shared" ref="F46:T46" si="11">F44+F45</f>
        <v>54</v>
      </c>
      <c r="G46" s="9">
        <f t="shared" si="11"/>
        <v>54</v>
      </c>
      <c r="H46" s="9">
        <f t="shared" si="11"/>
        <v>54</v>
      </c>
      <c r="I46" s="9">
        <f t="shared" si="11"/>
        <v>54</v>
      </c>
      <c r="J46" s="9">
        <f t="shared" si="11"/>
        <v>54</v>
      </c>
      <c r="K46" s="9">
        <f t="shared" si="11"/>
        <v>54</v>
      </c>
      <c r="L46" s="9">
        <f t="shared" si="11"/>
        <v>54</v>
      </c>
      <c r="M46" s="9">
        <f t="shared" si="11"/>
        <v>54</v>
      </c>
      <c r="N46" s="9">
        <f t="shared" si="11"/>
        <v>54</v>
      </c>
      <c r="O46" s="9">
        <f t="shared" si="11"/>
        <v>54</v>
      </c>
      <c r="P46" s="9">
        <f t="shared" si="11"/>
        <v>54</v>
      </c>
      <c r="Q46" s="9">
        <f t="shared" si="11"/>
        <v>54</v>
      </c>
      <c r="R46" s="9">
        <f t="shared" si="11"/>
        <v>54</v>
      </c>
      <c r="S46" s="9">
        <f t="shared" si="11"/>
        <v>54</v>
      </c>
      <c r="T46" s="9">
        <f t="shared" si="11"/>
        <v>54</v>
      </c>
      <c r="U46" s="9" t="s">
        <v>161</v>
      </c>
      <c r="V46" s="9">
        <f t="shared" ref="V46:BE46" si="12">V44+V45</f>
        <v>0</v>
      </c>
      <c r="W46" s="9">
        <f t="shared" si="12"/>
        <v>0</v>
      </c>
      <c r="X46" s="9">
        <f t="shared" si="12"/>
        <v>54</v>
      </c>
      <c r="Y46" s="9">
        <f t="shared" si="12"/>
        <v>54</v>
      </c>
      <c r="Z46" s="9">
        <f t="shared" si="12"/>
        <v>54</v>
      </c>
      <c r="AA46" s="9">
        <f t="shared" si="12"/>
        <v>54</v>
      </c>
      <c r="AB46" s="9">
        <f t="shared" si="12"/>
        <v>54</v>
      </c>
      <c r="AC46" s="9">
        <f t="shared" si="12"/>
        <v>54</v>
      </c>
      <c r="AD46" s="9">
        <f t="shared" si="12"/>
        <v>54</v>
      </c>
      <c r="AE46" s="9">
        <f t="shared" si="12"/>
        <v>54</v>
      </c>
      <c r="AF46" s="9">
        <f t="shared" si="12"/>
        <v>54</v>
      </c>
      <c r="AG46" s="9">
        <f t="shared" si="12"/>
        <v>54</v>
      </c>
      <c r="AH46" s="9">
        <f t="shared" si="12"/>
        <v>54</v>
      </c>
      <c r="AI46" s="9">
        <f t="shared" si="12"/>
        <v>54</v>
      </c>
      <c r="AJ46" s="9">
        <f t="shared" si="12"/>
        <v>54</v>
      </c>
      <c r="AK46" s="9">
        <f t="shared" si="12"/>
        <v>54</v>
      </c>
      <c r="AL46" s="9">
        <f t="shared" si="12"/>
        <v>54</v>
      </c>
      <c r="AM46" s="9">
        <f t="shared" si="12"/>
        <v>54</v>
      </c>
      <c r="AN46" s="9">
        <f t="shared" si="12"/>
        <v>54</v>
      </c>
      <c r="AO46" s="9">
        <f t="shared" si="12"/>
        <v>54</v>
      </c>
      <c r="AP46" s="9">
        <f t="shared" si="12"/>
        <v>54</v>
      </c>
      <c r="AQ46" s="9">
        <f t="shared" si="12"/>
        <v>54</v>
      </c>
      <c r="AR46" s="9">
        <f t="shared" si="12"/>
        <v>54</v>
      </c>
      <c r="AS46" s="9">
        <f t="shared" si="12"/>
        <v>54</v>
      </c>
      <c r="AT46" s="9">
        <f t="shared" si="12"/>
        <v>54</v>
      </c>
      <c r="AU46" s="9">
        <f t="shared" si="12"/>
        <v>0</v>
      </c>
      <c r="AV46" s="9">
        <f t="shared" si="12"/>
        <v>0</v>
      </c>
      <c r="AW46" s="9">
        <f t="shared" si="12"/>
        <v>0</v>
      </c>
      <c r="AX46" s="9">
        <f t="shared" si="12"/>
        <v>0</v>
      </c>
      <c r="AY46" s="9">
        <f t="shared" si="12"/>
        <v>0</v>
      </c>
      <c r="AZ46" s="9">
        <f t="shared" si="12"/>
        <v>0</v>
      </c>
      <c r="BA46" s="9">
        <f t="shared" si="12"/>
        <v>0</v>
      </c>
      <c r="BB46" s="9">
        <f t="shared" si="12"/>
        <v>0</v>
      </c>
      <c r="BC46" s="9">
        <f t="shared" si="12"/>
        <v>0</v>
      </c>
      <c r="BD46" s="9">
        <f t="shared" si="12"/>
        <v>0</v>
      </c>
      <c r="BE46" s="9">
        <f t="shared" si="12"/>
        <v>0</v>
      </c>
      <c r="BF46" s="19">
        <f t="shared" si="2"/>
        <v>2106</v>
      </c>
    </row>
  </sheetData>
  <mergeCells count="59">
    <mergeCell ref="B42:B43"/>
    <mergeCell ref="C42:C43"/>
    <mergeCell ref="A8:A46"/>
    <mergeCell ref="B8:B9"/>
    <mergeCell ref="C8:C9"/>
    <mergeCell ref="B10:B11"/>
    <mergeCell ref="C10:C11"/>
    <mergeCell ref="C12:C13"/>
    <mergeCell ref="C16:C17"/>
    <mergeCell ref="C40:C41"/>
    <mergeCell ref="C18:C19"/>
    <mergeCell ref="B20:B21"/>
    <mergeCell ref="B40:B41"/>
    <mergeCell ref="C22:C23"/>
    <mergeCell ref="A3:A7"/>
    <mergeCell ref="B12:B13"/>
    <mergeCell ref="C4:BE4"/>
    <mergeCell ref="AJ3:AL3"/>
    <mergeCell ref="F3:H3"/>
    <mergeCell ref="C20:C21"/>
    <mergeCell ref="B3:B7"/>
    <mergeCell ref="E6:BE6"/>
    <mergeCell ref="N3:Q3"/>
    <mergeCell ref="AN3:AQ3"/>
    <mergeCell ref="D5:D7"/>
    <mergeCell ref="R3:U3"/>
    <mergeCell ref="W3:Y3"/>
    <mergeCell ref="AA3:AC3"/>
    <mergeCell ref="J3:L3"/>
    <mergeCell ref="B46:D46"/>
    <mergeCell ref="B28:B29"/>
    <mergeCell ref="C28:C29"/>
    <mergeCell ref="B32:B33"/>
    <mergeCell ref="B45:D45"/>
    <mergeCell ref="B24:B25"/>
    <mergeCell ref="C24:C25"/>
    <mergeCell ref="B38:B39"/>
    <mergeCell ref="C38:C39"/>
    <mergeCell ref="B44:D44"/>
    <mergeCell ref="C34:C35"/>
    <mergeCell ref="B18:B19"/>
    <mergeCell ref="BF3:BF7"/>
    <mergeCell ref="AE3:AH3"/>
    <mergeCell ref="AR3:AU3"/>
    <mergeCell ref="AW3:AY3"/>
    <mergeCell ref="AZ3:BD3"/>
    <mergeCell ref="B14:B15"/>
    <mergeCell ref="C14:C15"/>
    <mergeCell ref="B16:B17"/>
    <mergeCell ref="B26:B27"/>
    <mergeCell ref="C26:C27"/>
    <mergeCell ref="B36:B37"/>
    <mergeCell ref="C36:C37"/>
    <mergeCell ref="C32:C33"/>
    <mergeCell ref="C5:C7"/>
    <mergeCell ref="B22:B23"/>
    <mergeCell ref="C30:C31"/>
    <mergeCell ref="B30:B31"/>
    <mergeCell ref="B34:B35"/>
  </mergeCells>
  <phoneticPr fontId="5" type="noConversion"/>
  <printOptions horizontalCentered="1" verticalCentered="1"/>
  <pageMargins left="0.39370078740157483" right="0.39370078740157483" top="0.39370078740157483" bottom="0" header="0" footer="0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4"/>
  <sheetViews>
    <sheetView zoomScale="120" zoomScaleNormal="120" workbookViewId="0">
      <selection activeCell="AK26" sqref="AK26"/>
    </sheetView>
  </sheetViews>
  <sheetFormatPr defaultRowHeight="12.75" x14ac:dyDescent="0.2"/>
  <cols>
    <col min="1" max="1" width="4.85546875" customWidth="1"/>
    <col min="2" max="2" width="8.5703125" customWidth="1"/>
    <col min="3" max="3" width="14.28515625" customWidth="1"/>
    <col min="4" max="4" width="6.140625" customWidth="1"/>
    <col min="5" max="5" width="3.28515625" customWidth="1"/>
    <col min="6" max="7" width="3.140625" bestFit="1" customWidth="1"/>
    <col min="8" max="60" width="2.7109375" customWidth="1"/>
  </cols>
  <sheetData>
    <row r="1" spans="1:58" ht="15.75" x14ac:dyDescent="0.25">
      <c r="A1" s="198" t="s">
        <v>85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</row>
    <row r="3" spans="1:58" ht="69.75" customHeight="1" x14ac:dyDescent="0.2">
      <c r="A3" s="179" t="s">
        <v>0</v>
      </c>
      <c r="B3" s="162" t="s">
        <v>1</v>
      </c>
      <c r="C3" s="162" t="s">
        <v>2</v>
      </c>
      <c r="D3" s="162" t="s">
        <v>3</v>
      </c>
      <c r="E3" s="3" t="s">
        <v>65</v>
      </c>
      <c r="F3" s="177" t="s">
        <v>27</v>
      </c>
      <c r="G3" s="178"/>
      <c r="H3" s="183"/>
      <c r="I3" s="3" t="s">
        <v>66</v>
      </c>
      <c r="J3" s="177" t="s">
        <v>4</v>
      </c>
      <c r="K3" s="178"/>
      <c r="L3" s="178"/>
      <c r="M3" s="3" t="s">
        <v>73</v>
      </c>
      <c r="N3" s="168" t="s">
        <v>5</v>
      </c>
      <c r="O3" s="168"/>
      <c r="P3" s="168"/>
      <c r="Q3" s="168"/>
      <c r="R3" s="168" t="s">
        <v>6</v>
      </c>
      <c r="S3" s="168"/>
      <c r="T3" s="168"/>
      <c r="U3" s="168"/>
      <c r="V3" s="3" t="s">
        <v>67</v>
      </c>
      <c r="W3" s="168" t="s">
        <v>7</v>
      </c>
      <c r="X3" s="168"/>
      <c r="Y3" s="168"/>
      <c r="Z3" s="4" t="s">
        <v>74</v>
      </c>
      <c r="AA3" s="168" t="s">
        <v>8</v>
      </c>
      <c r="AB3" s="168"/>
      <c r="AC3" s="168"/>
      <c r="AD3" s="4" t="s">
        <v>75</v>
      </c>
      <c r="AE3" s="168" t="s">
        <v>9</v>
      </c>
      <c r="AF3" s="168"/>
      <c r="AG3" s="168"/>
      <c r="AH3" s="168"/>
      <c r="AI3" s="3" t="s">
        <v>68</v>
      </c>
      <c r="AJ3" s="168" t="s">
        <v>10</v>
      </c>
      <c r="AK3" s="168"/>
      <c r="AL3" s="168"/>
      <c r="AM3" s="3" t="s">
        <v>69</v>
      </c>
      <c r="AN3" s="168" t="s">
        <v>11</v>
      </c>
      <c r="AO3" s="168"/>
      <c r="AP3" s="168"/>
      <c r="AQ3" s="168"/>
      <c r="AR3" s="168" t="s">
        <v>12</v>
      </c>
      <c r="AS3" s="168"/>
      <c r="AT3" s="168"/>
      <c r="AU3" s="168"/>
      <c r="AV3" s="3" t="s">
        <v>72</v>
      </c>
      <c r="AW3" s="168" t="s">
        <v>13</v>
      </c>
      <c r="AX3" s="168"/>
      <c r="AY3" s="168"/>
      <c r="AZ3" s="168" t="s">
        <v>14</v>
      </c>
      <c r="BA3" s="168"/>
      <c r="BB3" s="168"/>
      <c r="BC3" s="168"/>
      <c r="BD3" s="168"/>
      <c r="BE3" s="4"/>
    </row>
    <row r="4" spans="1:58" x14ac:dyDescent="0.2">
      <c r="A4" s="179"/>
      <c r="B4" s="163"/>
      <c r="C4" s="163"/>
      <c r="D4" s="163"/>
      <c r="E4" s="180" t="s">
        <v>15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2"/>
    </row>
    <row r="5" spans="1:58" x14ac:dyDescent="0.2">
      <c r="A5" s="179"/>
      <c r="B5" s="163"/>
      <c r="C5" s="163"/>
      <c r="D5" s="163"/>
      <c r="E5" s="5">
        <v>35</v>
      </c>
      <c r="F5" s="5">
        <v>36</v>
      </c>
      <c r="G5" s="5">
        <v>37</v>
      </c>
      <c r="H5" s="5">
        <v>38</v>
      </c>
      <c r="I5" s="5">
        <v>39</v>
      </c>
      <c r="J5" s="5">
        <v>40</v>
      </c>
      <c r="K5" s="5">
        <v>41</v>
      </c>
      <c r="L5" s="5">
        <v>42</v>
      </c>
      <c r="M5" s="5">
        <v>43</v>
      </c>
      <c r="N5" s="5">
        <v>44</v>
      </c>
      <c r="O5" s="5">
        <v>45</v>
      </c>
      <c r="P5" s="5">
        <v>46</v>
      </c>
      <c r="Q5" s="5">
        <v>47</v>
      </c>
      <c r="R5" s="5">
        <v>48</v>
      </c>
      <c r="S5" s="5">
        <v>49</v>
      </c>
      <c r="T5" s="5">
        <v>50</v>
      </c>
      <c r="U5" s="5">
        <v>51</v>
      </c>
      <c r="V5" s="5">
        <v>52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5">
        <v>7</v>
      </c>
      <c r="AD5" s="5">
        <v>8</v>
      </c>
      <c r="AE5" s="5">
        <v>9</v>
      </c>
      <c r="AF5" s="5">
        <v>10</v>
      </c>
      <c r="AG5" s="5">
        <v>11</v>
      </c>
      <c r="AH5" s="5">
        <v>12</v>
      </c>
      <c r="AI5" s="5">
        <v>13</v>
      </c>
      <c r="AJ5" s="5">
        <v>14</v>
      </c>
      <c r="AK5" s="5">
        <v>15</v>
      </c>
      <c r="AL5" s="5">
        <v>16</v>
      </c>
      <c r="AM5" s="5">
        <v>17</v>
      </c>
      <c r="AN5" s="5">
        <v>18</v>
      </c>
      <c r="AO5" s="5">
        <v>19</v>
      </c>
      <c r="AP5" s="5">
        <v>20</v>
      </c>
      <c r="AQ5" s="5">
        <v>21</v>
      </c>
      <c r="AR5" s="5">
        <v>22</v>
      </c>
      <c r="AS5" s="5">
        <v>23</v>
      </c>
      <c r="AT5" s="5">
        <v>24</v>
      </c>
      <c r="AU5" s="5">
        <v>25</v>
      </c>
      <c r="AV5" s="5">
        <v>26</v>
      </c>
      <c r="AW5" s="5">
        <v>27</v>
      </c>
      <c r="AX5" s="5">
        <v>28</v>
      </c>
      <c r="AY5" s="5">
        <v>29</v>
      </c>
      <c r="AZ5" s="5">
        <v>30</v>
      </c>
      <c r="BA5" s="5">
        <v>31</v>
      </c>
      <c r="BB5" s="5">
        <v>32</v>
      </c>
      <c r="BC5" s="5">
        <v>33</v>
      </c>
      <c r="BD5" s="5">
        <v>34</v>
      </c>
      <c r="BE5" s="5">
        <v>35</v>
      </c>
    </row>
    <row r="6" spans="1:58" x14ac:dyDescent="0.2">
      <c r="A6" s="179"/>
      <c r="B6" s="163"/>
      <c r="C6" s="163"/>
      <c r="D6" s="163"/>
      <c r="E6" s="174" t="s">
        <v>26</v>
      </c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6"/>
    </row>
    <row r="7" spans="1:58" x14ac:dyDescent="0.2">
      <c r="A7" s="179"/>
      <c r="B7" s="164"/>
      <c r="C7" s="164"/>
      <c r="D7" s="164"/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33">
        <v>16</v>
      </c>
      <c r="U7" s="35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5">
        <v>38</v>
      </c>
      <c r="AQ7" s="5">
        <v>39</v>
      </c>
      <c r="AR7" s="5">
        <v>40</v>
      </c>
      <c r="AS7" s="5">
        <v>41</v>
      </c>
      <c r="AT7" s="33">
        <v>42</v>
      </c>
      <c r="AU7" s="5">
        <v>43</v>
      </c>
      <c r="AV7" s="5">
        <v>44</v>
      </c>
      <c r="AW7" s="5">
        <v>45</v>
      </c>
      <c r="AX7" s="5">
        <v>46</v>
      </c>
      <c r="AY7" s="5">
        <v>47</v>
      </c>
      <c r="AZ7" s="5">
        <v>48</v>
      </c>
      <c r="BA7" s="5">
        <v>49</v>
      </c>
      <c r="BB7" s="5">
        <v>50</v>
      </c>
      <c r="BC7" s="5">
        <v>51</v>
      </c>
      <c r="BD7" s="5">
        <v>52</v>
      </c>
      <c r="BE7" s="5">
        <v>53</v>
      </c>
    </row>
    <row r="8" spans="1:58" ht="12.75" customHeight="1" x14ac:dyDescent="0.2">
      <c r="A8" s="162" t="s">
        <v>16</v>
      </c>
      <c r="B8" s="194" t="s">
        <v>123</v>
      </c>
      <c r="C8" s="194" t="s">
        <v>122</v>
      </c>
      <c r="D8" s="114" t="s">
        <v>17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115">
        <v>0</v>
      </c>
      <c r="W8" s="115">
        <v>0</v>
      </c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115">
        <v>0</v>
      </c>
      <c r="AW8" s="115">
        <v>0</v>
      </c>
      <c r="AX8" s="115">
        <v>0</v>
      </c>
      <c r="AY8" s="115">
        <v>0</v>
      </c>
      <c r="AZ8" s="115">
        <v>0</v>
      </c>
      <c r="BA8" s="115">
        <v>0</v>
      </c>
      <c r="BB8" s="115">
        <v>0</v>
      </c>
      <c r="BC8" s="115">
        <v>0</v>
      </c>
      <c r="BD8" s="115">
        <v>0</v>
      </c>
      <c r="BE8" s="115">
        <v>0</v>
      </c>
      <c r="BF8" s="32"/>
    </row>
    <row r="9" spans="1:58" x14ac:dyDescent="0.2">
      <c r="A9" s="163"/>
      <c r="B9" s="195"/>
      <c r="C9" s="195"/>
      <c r="D9" s="114" t="s">
        <v>18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115">
        <v>0</v>
      </c>
      <c r="W9" s="115">
        <v>0</v>
      </c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115">
        <v>0</v>
      </c>
      <c r="AW9" s="115">
        <v>0</v>
      </c>
      <c r="AX9" s="115">
        <v>0</v>
      </c>
      <c r="AY9" s="115">
        <v>0</v>
      </c>
      <c r="AZ9" s="115">
        <v>0</v>
      </c>
      <c r="BA9" s="115">
        <v>0</v>
      </c>
      <c r="BB9" s="115">
        <v>0</v>
      </c>
      <c r="BC9" s="115">
        <v>0</v>
      </c>
      <c r="BD9" s="115">
        <v>0</v>
      </c>
      <c r="BE9" s="115">
        <v>0</v>
      </c>
      <c r="BF9" s="32"/>
    </row>
    <row r="10" spans="1:58" ht="13.5" customHeight="1" x14ac:dyDescent="0.2">
      <c r="A10" s="163"/>
      <c r="B10" s="159" t="s">
        <v>124</v>
      </c>
      <c r="C10" s="161" t="s">
        <v>19</v>
      </c>
      <c r="D10" s="49" t="s">
        <v>17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12">
        <v>0</v>
      </c>
      <c r="W10" s="112">
        <v>0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190" t="s">
        <v>76</v>
      </c>
      <c r="AU10" s="5"/>
      <c r="AV10" s="112">
        <v>0</v>
      </c>
      <c r="AW10" s="112">
        <v>0</v>
      </c>
      <c r="AX10" s="112">
        <v>0</v>
      </c>
      <c r="AY10" s="112">
        <v>0</v>
      </c>
      <c r="AZ10" s="112">
        <v>0</v>
      </c>
      <c r="BA10" s="112">
        <v>0</v>
      </c>
      <c r="BB10" s="112">
        <v>0</v>
      </c>
      <c r="BC10" s="112">
        <v>0</v>
      </c>
      <c r="BD10" s="112">
        <v>0</v>
      </c>
      <c r="BE10" s="112">
        <v>0</v>
      </c>
      <c r="BF10" s="19">
        <f t="shared" ref="BF10:BF44" si="0">SUM(E10:BE10)</f>
        <v>0</v>
      </c>
    </row>
    <row r="11" spans="1:58" x14ac:dyDescent="0.2">
      <c r="A11" s="163"/>
      <c r="B11" s="160"/>
      <c r="C11" s="161"/>
      <c r="D11" s="49" t="s">
        <v>18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12">
        <v>0</v>
      </c>
      <c r="W11" s="112">
        <v>0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191"/>
      <c r="AU11" s="5"/>
      <c r="AV11" s="112">
        <v>0</v>
      </c>
      <c r="AW11" s="112">
        <v>0</v>
      </c>
      <c r="AX11" s="112">
        <v>0</v>
      </c>
      <c r="AY11" s="112">
        <v>0</v>
      </c>
      <c r="AZ11" s="112">
        <v>0</v>
      </c>
      <c r="BA11" s="112">
        <v>0</v>
      </c>
      <c r="BB11" s="112">
        <v>0</v>
      </c>
      <c r="BC11" s="112">
        <v>0</v>
      </c>
      <c r="BD11" s="112">
        <v>0</v>
      </c>
      <c r="BE11" s="112">
        <v>0</v>
      </c>
      <c r="BF11" s="19">
        <f t="shared" si="0"/>
        <v>0</v>
      </c>
    </row>
    <row r="12" spans="1:58" ht="12.75" customHeight="1" x14ac:dyDescent="0.2">
      <c r="A12" s="163"/>
      <c r="B12" s="159" t="s">
        <v>125</v>
      </c>
      <c r="C12" s="161" t="s">
        <v>23</v>
      </c>
      <c r="D12" s="49" t="s">
        <v>17</v>
      </c>
      <c r="E12" s="10"/>
      <c r="F12" s="10"/>
      <c r="G12" s="10"/>
      <c r="H12" s="10"/>
      <c r="I12" s="10"/>
      <c r="J12" s="10"/>
      <c r="K12" s="10"/>
      <c r="L12" s="11"/>
      <c r="M12" s="11"/>
      <c r="N12" s="11"/>
      <c r="O12" s="11"/>
      <c r="P12" s="11"/>
      <c r="Q12" s="11"/>
      <c r="R12" s="11"/>
      <c r="S12" s="11"/>
      <c r="T12" s="190" t="s">
        <v>76</v>
      </c>
      <c r="U12" s="36"/>
      <c r="V12" s="112">
        <v>0</v>
      </c>
      <c r="W12" s="112">
        <v>0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0"/>
      <c r="AI12" s="10"/>
      <c r="AJ12" s="10"/>
      <c r="AK12" s="10"/>
      <c r="AL12" s="11"/>
      <c r="AM12" s="10"/>
      <c r="AN12" s="10"/>
      <c r="AO12" s="10"/>
      <c r="AP12" s="10"/>
      <c r="AQ12" s="10"/>
      <c r="AR12" s="10"/>
      <c r="AS12" s="10"/>
      <c r="AT12" s="31"/>
      <c r="AU12" s="192" t="s">
        <v>80</v>
      </c>
      <c r="AV12" s="112">
        <v>0</v>
      </c>
      <c r="AW12" s="112">
        <v>0</v>
      </c>
      <c r="AX12" s="112">
        <v>0</v>
      </c>
      <c r="AY12" s="112">
        <v>0</v>
      </c>
      <c r="AZ12" s="112">
        <v>0</v>
      </c>
      <c r="BA12" s="112">
        <v>0</v>
      </c>
      <c r="BB12" s="112">
        <v>0</v>
      </c>
      <c r="BC12" s="112">
        <v>0</v>
      </c>
      <c r="BD12" s="112">
        <v>0</v>
      </c>
      <c r="BE12" s="112">
        <v>0</v>
      </c>
      <c r="BF12" s="19">
        <f t="shared" si="0"/>
        <v>0</v>
      </c>
    </row>
    <row r="13" spans="1:58" x14ac:dyDescent="0.2">
      <c r="A13" s="163"/>
      <c r="B13" s="160"/>
      <c r="C13" s="161"/>
      <c r="D13" s="49" t="s">
        <v>18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91"/>
      <c r="U13" s="36"/>
      <c r="V13" s="112">
        <v>0</v>
      </c>
      <c r="W13" s="112">
        <v>0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31"/>
      <c r="AU13" s="193"/>
      <c r="AV13" s="112">
        <v>0</v>
      </c>
      <c r="AW13" s="112">
        <v>0</v>
      </c>
      <c r="AX13" s="112">
        <v>0</v>
      </c>
      <c r="AY13" s="112">
        <v>0</v>
      </c>
      <c r="AZ13" s="112">
        <v>0</v>
      </c>
      <c r="BA13" s="112">
        <v>0</v>
      </c>
      <c r="BB13" s="112">
        <v>0</v>
      </c>
      <c r="BC13" s="112">
        <v>0</v>
      </c>
      <c r="BD13" s="112">
        <v>0</v>
      </c>
      <c r="BE13" s="112">
        <v>0</v>
      </c>
      <c r="BF13" s="19">
        <f t="shared" si="0"/>
        <v>0</v>
      </c>
    </row>
    <row r="14" spans="1:58" x14ac:dyDescent="0.2">
      <c r="A14" s="163"/>
      <c r="B14" s="159" t="s">
        <v>126</v>
      </c>
      <c r="C14" s="161" t="s">
        <v>21</v>
      </c>
      <c r="D14" s="49" t="s">
        <v>17</v>
      </c>
      <c r="E14" s="10"/>
      <c r="F14" s="10"/>
      <c r="G14" s="10"/>
      <c r="H14" s="10"/>
      <c r="I14" s="10"/>
      <c r="J14" s="10"/>
      <c r="K14" s="10"/>
      <c r="L14" s="11"/>
      <c r="M14" s="11"/>
      <c r="N14" s="11"/>
      <c r="O14" s="11"/>
      <c r="P14" s="11"/>
      <c r="Q14" s="11"/>
      <c r="R14" s="11"/>
      <c r="S14" s="11"/>
      <c r="T14" s="11"/>
      <c r="U14" s="31"/>
      <c r="V14" s="112">
        <v>0</v>
      </c>
      <c r="W14" s="112">
        <v>0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0"/>
      <c r="AI14" s="10"/>
      <c r="AJ14" s="10"/>
      <c r="AK14" s="10"/>
      <c r="AL14" s="11"/>
      <c r="AM14" s="10"/>
      <c r="AN14" s="10"/>
      <c r="AO14" s="10"/>
      <c r="AP14" s="10"/>
      <c r="AQ14" s="10"/>
      <c r="AR14" s="10"/>
      <c r="AS14" s="10"/>
      <c r="AT14" s="31"/>
      <c r="AU14" s="10"/>
      <c r="AV14" s="112">
        <v>0</v>
      </c>
      <c r="AW14" s="112">
        <v>0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0</v>
      </c>
      <c r="BE14" s="112">
        <v>0</v>
      </c>
      <c r="BF14" s="19">
        <f t="shared" si="0"/>
        <v>0</v>
      </c>
    </row>
    <row r="15" spans="1:58" x14ac:dyDescent="0.2">
      <c r="A15" s="163"/>
      <c r="B15" s="160"/>
      <c r="C15" s="161"/>
      <c r="D15" s="49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31"/>
      <c r="V15" s="112">
        <v>0</v>
      </c>
      <c r="W15" s="112">
        <v>0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31"/>
      <c r="AU15" s="10"/>
      <c r="AV15" s="112">
        <v>0</v>
      </c>
      <c r="AW15" s="112">
        <v>0</v>
      </c>
      <c r="AX15" s="112">
        <v>0</v>
      </c>
      <c r="AY15" s="112">
        <v>0</v>
      </c>
      <c r="AZ15" s="112">
        <v>0</v>
      </c>
      <c r="BA15" s="112">
        <v>0</v>
      </c>
      <c r="BB15" s="112">
        <v>0</v>
      </c>
      <c r="BC15" s="112">
        <v>0</v>
      </c>
      <c r="BD15" s="112">
        <v>0</v>
      </c>
      <c r="BE15" s="112">
        <v>0</v>
      </c>
      <c r="BF15" s="19">
        <f t="shared" si="0"/>
        <v>0</v>
      </c>
    </row>
    <row r="16" spans="1:58" ht="12.75" customHeight="1" x14ac:dyDescent="0.2">
      <c r="A16" s="163"/>
      <c r="B16" s="159" t="s">
        <v>127</v>
      </c>
      <c r="C16" s="161" t="s">
        <v>22</v>
      </c>
      <c r="D16" s="49" t="s">
        <v>17</v>
      </c>
      <c r="E16" s="10"/>
      <c r="F16" s="10"/>
      <c r="G16" s="10"/>
      <c r="H16" s="10"/>
      <c r="I16" s="10"/>
      <c r="J16" s="10"/>
      <c r="K16" s="10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2">
        <v>0</v>
      </c>
      <c r="W16" s="112">
        <v>0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0"/>
      <c r="AI16" s="10"/>
      <c r="AJ16" s="10"/>
      <c r="AK16" s="10"/>
      <c r="AL16" s="11"/>
      <c r="AM16" s="10"/>
      <c r="AN16" s="10"/>
      <c r="AO16" s="10"/>
      <c r="AP16" s="10"/>
      <c r="AQ16" s="10"/>
      <c r="AR16" s="10"/>
      <c r="AS16" s="10"/>
      <c r="AT16" s="186" t="s">
        <v>76</v>
      </c>
      <c r="AU16" s="31"/>
      <c r="AV16" s="112">
        <v>0</v>
      </c>
      <c r="AW16" s="112">
        <v>0</v>
      </c>
      <c r="AX16" s="112">
        <v>0</v>
      </c>
      <c r="AY16" s="112">
        <v>0</v>
      </c>
      <c r="AZ16" s="112">
        <v>0</v>
      </c>
      <c r="BA16" s="112">
        <v>0</v>
      </c>
      <c r="BB16" s="112">
        <v>0</v>
      </c>
      <c r="BC16" s="112">
        <v>0</v>
      </c>
      <c r="BD16" s="112">
        <v>0</v>
      </c>
      <c r="BE16" s="112">
        <v>0</v>
      </c>
      <c r="BF16" s="19">
        <f t="shared" si="0"/>
        <v>0</v>
      </c>
    </row>
    <row r="17" spans="1:58" x14ac:dyDescent="0.2">
      <c r="A17" s="163"/>
      <c r="B17" s="160"/>
      <c r="C17" s="161"/>
      <c r="D17" s="49" t="s">
        <v>18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1"/>
      <c r="V17" s="112">
        <v>0</v>
      </c>
      <c r="W17" s="112">
        <v>0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87"/>
      <c r="AU17" s="31"/>
      <c r="AV17" s="112">
        <v>0</v>
      </c>
      <c r="AW17" s="112">
        <v>0</v>
      </c>
      <c r="AX17" s="112">
        <v>0</v>
      </c>
      <c r="AY17" s="112">
        <v>0</v>
      </c>
      <c r="AZ17" s="112">
        <v>0</v>
      </c>
      <c r="BA17" s="112">
        <v>0</v>
      </c>
      <c r="BB17" s="112">
        <v>0</v>
      </c>
      <c r="BC17" s="112">
        <v>0</v>
      </c>
      <c r="BD17" s="112">
        <v>0</v>
      </c>
      <c r="BE17" s="112">
        <v>0</v>
      </c>
      <c r="BF17" s="19">
        <f t="shared" si="0"/>
        <v>0</v>
      </c>
    </row>
    <row r="18" spans="1:58" x14ac:dyDescent="0.2">
      <c r="A18" s="163"/>
      <c r="B18" s="159" t="s">
        <v>128</v>
      </c>
      <c r="C18" s="161" t="s">
        <v>132</v>
      </c>
      <c r="D18" s="49" t="s">
        <v>17</v>
      </c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31"/>
      <c r="V18" s="112">
        <v>0</v>
      </c>
      <c r="W18" s="112">
        <v>0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0"/>
      <c r="AI18" s="10"/>
      <c r="AJ18" s="10"/>
      <c r="AK18" s="10"/>
      <c r="AL18" s="11"/>
      <c r="AM18" s="10"/>
      <c r="AN18" s="10"/>
      <c r="AO18" s="10"/>
      <c r="AP18" s="10"/>
      <c r="AQ18" s="10"/>
      <c r="AR18" s="10"/>
      <c r="AS18" s="10"/>
      <c r="AT18" s="186" t="s">
        <v>76</v>
      </c>
      <c r="AU18" s="10"/>
      <c r="AV18" s="112">
        <v>0</v>
      </c>
      <c r="AW18" s="112">
        <v>0</v>
      </c>
      <c r="AX18" s="112">
        <v>0</v>
      </c>
      <c r="AY18" s="112">
        <v>0</v>
      </c>
      <c r="AZ18" s="112">
        <v>0</v>
      </c>
      <c r="BA18" s="112">
        <v>0</v>
      </c>
      <c r="BB18" s="112">
        <v>0</v>
      </c>
      <c r="BC18" s="112">
        <v>0</v>
      </c>
      <c r="BD18" s="112">
        <v>0</v>
      </c>
      <c r="BE18" s="112">
        <v>0</v>
      </c>
      <c r="BF18" s="19">
        <f t="shared" si="0"/>
        <v>0</v>
      </c>
    </row>
    <row r="19" spans="1:58" x14ac:dyDescent="0.2">
      <c r="A19" s="163"/>
      <c r="B19" s="160"/>
      <c r="C19" s="161"/>
      <c r="D19" s="49" t="s">
        <v>18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31"/>
      <c r="V19" s="112">
        <v>0</v>
      </c>
      <c r="W19" s="112">
        <v>0</v>
      </c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87"/>
      <c r="AU19" s="10"/>
      <c r="AV19" s="112">
        <v>0</v>
      </c>
      <c r="AW19" s="112">
        <v>0</v>
      </c>
      <c r="AX19" s="112">
        <v>0</v>
      </c>
      <c r="AY19" s="112">
        <v>0</v>
      </c>
      <c r="AZ19" s="112">
        <v>0</v>
      </c>
      <c r="BA19" s="112">
        <v>0</v>
      </c>
      <c r="BB19" s="112">
        <v>0</v>
      </c>
      <c r="BC19" s="112">
        <v>0</v>
      </c>
      <c r="BD19" s="112">
        <v>0</v>
      </c>
      <c r="BE19" s="112">
        <v>0</v>
      </c>
      <c r="BF19" s="19">
        <f t="shared" si="0"/>
        <v>0</v>
      </c>
    </row>
    <row r="20" spans="1:58" ht="12.75" customHeight="1" x14ac:dyDescent="0.2">
      <c r="A20" s="163"/>
      <c r="B20" s="159" t="s">
        <v>129</v>
      </c>
      <c r="C20" s="161" t="s">
        <v>87</v>
      </c>
      <c r="D20" s="49" t="s">
        <v>17</v>
      </c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2">
        <v>0</v>
      </c>
      <c r="W20" s="112">
        <v>0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0"/>
      <c r="AI20" s="10"/>
      <c r="AJ20" s="10"/>
      <c r="AK20" s="10"/>
      <c r="AL20" s="11"/>
      <c r="AM20" s="10"/>
      <c r="AN20" s="10"/>
      <c r="AO20" s="10"/>
      <c r="AP20" s="10"/>
      <c r="AQ20" s="10"/>
      <c r="AR20" s="10"/>
      <c r="AS20" s="10"/>
      <c r="AT20" s="186" t="s">
        <v>76</v>
      </c>
      <c r="AU20" s="10"/>
      <c r="AV20" s="112">
        <v>0</v>
      </c>
      <c r="AW20" s="112">
        <v>0</v>
      </c>
      <c r="AX20" s="112">
        <v>0</v>
      </c>
      <c r="AY20" s="112">
        <v>0</v>
      </c>
      <c r="AZ20" s="112">
        <v>0</v>
      </c>
      <c r="BA20" s="112">
        <v>0</v>
      </c>
      <c r="BB20" s="112">
        <v>0</v>
      </c>
      <c r="BC20" s="112">
        <v>0</v>
      </c>
      <c r="BD20" s="112">
        <v>0</v>
      </c>
      <c r="BE20" s="112">
        <v>0</v>
      </c>
      <c r="BF20" s="19">
        <f t="shared" si="0"/>
        <v>0</v>
      </c>
    </row>
    <row r="21" spans="1:58" x14ac:dyDescent="0.2">
      <c r="A21" s="163"/>
      <c r="B21" s="160"/>
      <c r="C21" s="161"/>
      <c r="D21" s="49" t="s">
        <v>18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112">
        <v>0</v>
      </c>
      <c r="W21" s="112">
        <v>0</v>
      </c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87"/>
      <c r="AU21" s="10"/>
      <c r="AV21" s="112">
        <v>0</v>
      </c>
      <c r="AW21" s="112">
        <v>0</v>
      </c>
      <c r="AX21" s="112">
        <v>0</v>
      </c>
      <c r="AY21" s="112">
        <v>0</v>
      </c>
      <c r="AZ21" s="112">
        <v>0</v>
      </c>
      <c r="BA21" s="112">
        <v>0</v>
      </c>
      <c r="BB21" s="112">
        <v>0</v>
      </c>
      <c r="BC21" s="112">
        <v>0</v>
      </c>
      <c r="BD21" s="112">
        <v>0</v>
      </c>
      <c r="BE21" s="112">
        <v>0</v>
      </c>
      <c r="BF21" s="19">
        <f t="shared" si="0"/>
        <v>0</v>
      </c>
    </row>
    <row r="22" spans="1:58" ht="12.75" customHeight="1" x14ac:dyDescent="0.2">
      <c r="A22" s="163"/>
      <c r="B22" s="159" t="s">
        <v>130</v>
      </c>
      <c r="C22" s="159" t="s">
        <v>86</v>
      </c>
      <c r="D22" s="49" t="s">
        <v>17</v>
      </c>
      <c r="E22" s="10"/>
      <c r="F22" s="10"/>
      <c r="G22" s="10"/>
      <c r="H22" s="10"/>
      <c r="I22" s="10"/>
      <c r="J22" s="10"/>
      <c r="K22" s="10"/>
      <c r="L22" s="11"/>
      <c r="M22" s="11"/>
      <c r="N22" s="11"/>
      <c r="O22" s="11"/>
      <c r="P22" s="11"/>
      <c r="Q22" s="11"/>
      <c r="R22" s="11"/>
      <c r="S22" s="11"/>
      <c r="T22" s="31"/>
      <c r="U22" s="11"/>
      <c r="V22" s="112">
        <v>0</v>
      </c>
      <c r="W22" s="112">
        <v>0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0"/>
      <c r="AI22" s="10"/>
      <c r="AJ22" s="10"/>
      <c r="AK22" s="10"/>
      <c r="AL22" s="11"/>
      <c r="AM22" s="10"/>
      <c r="AN22" s="10"/>
      <c r="AO22" s="10"/>
      <c r="AP22" s="10"/>
      <c r="AQ22" s="10"/>
      <c r="AR22" s="10"/>
      <c r="AS22" s="10"/>
      <c r="AT22" s="186" t="s">
        <v>76</v>
      </c>
      <c r="AU22" s="10"/>
      <c r="AV22" s="112">
        <v>0</v>
      </c>
      <c r="AW22" s="112">
        <v>0</v>
      </c>
      <c r="AX22" s="112">
        <v>0</v>
      </c>
      <c r="AY22" s="112">
        <v>0</v>
      </c>
      <c r="AZ22" s="112">
        <v>0</v>
      </c>
      <c r="BA22" s="112">
        <v>0</v>
      </c>
      <c r="BB22" s="112">
        <v>0</v>
      </c>
      <c r="BC22" s="112">
        <v>0</v>
      </c>
      <c r="BD22" s="112">
        <v>0</v>
      </c>
      <c r="BE22" s="112">
        <v>0</v>
      </c>
      <c r="BF22" s="19">
        <f t="shared" si="0"/>
        <v>0</v>
      </c>
    </row>
    <row r="23" spans="1:58" x14ac:dyDescent="0.2">
      <c r="A23" s="163"/>
      <c r="B23" s="160"/>
      <c r="C23" s="160"/>
      <c r="D23" s="49" t="s">
        <v>18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31"/>
      <c r="U23" s="11"/>
      <c r="V23" s="112">
        <v>0</v>
      </c>
      <c r="W23" s="112">
        <v>0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87"/>
      <c r="AU23" s="10"/>
      <c r="AV23" s="112">
        <v>0</v>
      </c>
      <c r="AW23" s="112">
        <v>0</v>
      </c>
      <c r="AX23" s="112">
        <v>0</v>
      </c>
      <c r="AY23" s="112">
        <v>0</v>
      </c>
      <c r="AZ23" s="112">
        <v>0</v>
      </c>
      <c r="BA23" s="112">
        <v>0</v>
      </c>
      <c r="BB23" s="112">
        <v>0</v>
      </c>
      <c r="BC23" s="112">
        <v>0</v>
      </c>
      <c r="BD23" s="112">
        <v>0</v>
      </c>
      <c r="BE23" s="112">
        <v>0</v>
      </c>
      <c r="BF23" s="19">
        <f t="shared" si="0"/>
        <v>0</v>
      </c>
    </row>
    <row r="24" spans="1:58" ht="12.75" customHeight="1" x14ac:dyDescent="0.2">
      <c r="A24" s="163"/>
      <c r="B24" s="159" t="s">
        <v>165</v>
      </c>
      <c r="C24" s="161" t="s">
        <v>200</v>
      </c>
      <c r="D24" s="49" t="s">
        <v>17</v>
      </c>
      <c r="E24" s="10"/>
      <c r="F24" s="10"/>
      <c r="G24" s="10"/>
      <c r="H24" s="10"/>
      <c r="I24" s="10"/>
      <c r="J24" s="10"/>
      <c r="K24" s="1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2">
        <v>0</v>
      </c>
      <c r="W24" s="112">
        <v>0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0"/>
      <c r="AI24" s="10"/>
      <c r="AJ24" s="10"/>
      <c r="AK24" s="10"/>
      <c r="AL24" s="11"/>
      <c r="AM24" s="10"/>
      <c r="AN24" s="10"/>
      <c r="AO24" s="10"/>
      <c r="AP24" s="10"/>
      <c r="AQ24" s="10"/>
      <c r="AR24" s="10"/>
      <c r="AS24" s="10"/>
      <c r="AT24" s="10"/>
      <c r="AU24" s="188" t="s">
        <v>171</v>
      </c>
      <c r="AV24" s="112">
        <v>0</v>
      </c>
      <c r="AW24" s="112">
        <v>0</v>
      </c>
      <c r="AX24" s="112">
        <v>0</v>
      </c>
      <c r="AY24" s="112">
        <v>0</v>
      </c>
      <c r="AZ24" s="112">
        <v>0</v>
      </c>
      <c r="BA24" s="112">
        <v>0</v>
      </c>
      <c r="BB24" s="112">
        <v>0</v>
      </c>
      <c r="BC24" s="112">
        <v>0</v>
      </c>
      <c r="BD24" s="112">
        <v>0</v>
      </c>
      <c r="BE24" s="112">
        <v>0</v>
      </c>
      <c r="BF24" s="19">
        <f t="shared" si="0"/>
        <v>0</v>
      </c>
    </row>
    <row r="25" spans="1:58" x14ac:dyDescent="0.2">
      <c r="A25" s="163"/>
      <c r="B25" s="160"/>
      <c r="C25" s="161"/>
      <c r="D25" s="49" t="s">
        <v>18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12">
        <v>0</v>
      </c>
      <c r="W25" s="112">
        <v>0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89"/>
      <c r="AV25" s="112">
        <v>0</v>
      </c>
      <c r="AW25" s="112">
        <v>0</v>
      </c>
      <c r="AX25" s="112">
        <v>0</v>
      </c>
      <c r="AY25" s="112">
        <v>0</v>
      </c>
      <c r="AZ25" s="112">
        <v>0</v>
      </c>
      <c r="BA25" s="112">
        <v>0</v>
      </c>
      <c r="BB25" s="112">
        <v>0</v>
      </c>
      <c r="BC25" s="112">
        <v>0</v>
      </c>
      <c r="BD25" s="112">
        <v>0</v>
      </c>
      <c r="BE25" s="112">
        <v>0</v>
      </c>
      <c r="BF25" s="19">
        <f t="shared" si="0"/>
        <v>0</v>
      </c>
    </row>
    <row r="26" spans="1:58" x14ac:dyDescent="0.2">
      <c r="A26" s="163"/>
      <c r="B26" s="159" t="s">
        <v>188</v>
      </c>
      <c r="C26" s="159" t="s">
        <v>189</v>
      </c>
      <c r="D26" s="49" t="s">
        <v>17</v>
      </c>
      <c r="E26" s="10"/>
      <c r="F26" s="10"/>
      <c r="G26" s="10"/>
      <c r="H26" s="10"/>
      <c r="I26" s="10"/>
      <c r="J26" s="10"/>
      <c r="K26" s="10"/>
      <c r="L26" s="11"/>
      <c r="M26" s="11"/>
      <c r="N26" s="11"/>
      <c r="O26" s="11"/>
      <c r="P26" s="11"/>
      <c r="Q26" s="11"/>
      <c r="R26" s="11"/>
      <c r="S26" s="11"/>
      <c r="T26" s="36"/>
      <c r="U26" s="11"/>
      <c r="V26" s="112">
        <v>0</v>
      </c>
      <c r="W26" s="112">
        <v>0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0"/>
      <c r="AI26" s="10"/>
      <c r="AJ26" s="10"/>
      <c r="AK26" s="10"/>
      <c r="AL26" s="11"/>
      <c r="AM26" s="10"/>
      <c r="AN26" s="10"/>
      <c r="AO26" s="10"/>
      <c r="AP26" s="10"/>
      <c r="AQ26" s="10"/>
      <c r="AR26" s="10"/>
      <c r="AS26" s="10"/>
      <c r="AT26" s="186" t="s">
        <v>76</v>
      </c>
      <c r="AU26" s="34"/>
      <c r="AV26" s="112">
        <v>0</v>
      </c>
      <c r="AW26" s="112">
        <v>0</v>
      </c>
      <c r="AX26" s="112">
        <v>0</v>
      </c>
      <c r="AY26" s="112">
        <v>0</v>
      </c>
      <c r="AZ26" s="112">
        <v>0</v>
      </c>
      <c r="BA26" s="112">
        <v>0</v>
      </c>
      <c r="BB26" s="112">
        <v>0</v>
      </c>
      <c r="BC26" s="112">
        <v>0</v>
      </c>
      <c r="BD26" s="112">
        <v>0</v>
      </c>
      <c r="BE26" s="112">
        <v>0</v>
      </c>
      <c r="BF26" s="19">
        <f t="shared" si="0"/>
        <v>0</v>
      </c>
    </row>
    <row r="27" spans="1:58" x14ac:dyDescent="0.2">
      <c r="A27" s="163"/>
      <c r="B27" s="160"/>
      <c r="C27" s="160"/>
      <c r="D27" s="49" t="s">
        <v>18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36"/>
      <c r="U27" s="11"/>
      <c r="V27" s="112">
        <v>0</v>
      </c>
      <c r="W27" s="112">
        <v>0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87"/>
      <c r="AU27" s="34"/>
      <c r="AV27" s="112">
        <v>0</v>
      </c>
      <c r="AW27" s="112">
        <v>0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9">
        <f t="shared" si="0"/>
        <v>0</v>
      </c>
    </row>
    <row r="28" spans="1:58" ht="12.75" customHeight="1" x14ac:dyDescent="0.2">
      <c r="A28" s="163"/>
      <c r="B28" s="159" t="s">
        <v>131</v>
      </c>
      <c r="C28" s="161" t="s">
        <v>166</v>
      </c>
      <c r="D28" s="49" t="s">
        <v>17</v>
      </c>
      <c r="E28" s="10"/>
      <c r="F28" s="10"/>
      <c r="G28" s="10"/>
      <c r="H28" s="10"/>
      <c r="I28" s="10"/>
      <c r="J28" s="10"/>
      <c r="K28" s="10"/>
      <c r="L28" s="11"/>
      <c r="M28" s="11"/>
      <c r="N28" s="11"/>
      <c r="O28" s="11"/>
      <c r="P28" s="11"/>
      <c r="Q28" s="11"/>
      <c r="R28" s="11"/>
      <c r="S28" s="11"/>
      <c r="T28" s="36"/>
      <c r="U28" s="36"/>
      <c r="V28" s="112">
        <v>0</v>
      </c>
      <c r="W28" s="112">
        <v>0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0"/>
      <c r="AI28" s="10"/>
      <c r="AJ28" s="10"/>
      <c r="AK28" s="10"/>
      <c r="AL28" s="11"/>
      <c r="AM28" s="10"/>
      <c r="AN28" s="10"/>
      <c r="AO28" s="10"/>
      <c r="AP28" s="10"/>
      <c r="AQ28" s="10"/>
      <c r="AR28" s="10"/>
      <c r="AS28" s="10"/>
      <c r="AT28" s="34"/>
      <c r="AU28" s="188" t="s">
        <v>171</v>
      </c>
      <c r="AV28" s="112">
        <v>0</v>
      </c>
      <c r="AW28" s="112">
        <v>0</v>
      </c>
      <c r="AX28" s="112">
        <v>0</v>
      </c>
      <c r="AY28" s="112">
        <v>0</v>
      </c>
      <c r="AZ28" s="112">
        <v>0</v>
      </c>
      <c r="BA28" s="112">
        <v>0</v>
      </c>
      <c r="BB28" s="112">
        <v>0</v>
      </c>
      <c r="BC28" s="112">
        <v>0</v>
      </c>
      <c r="BD28" s="112">
        <v>0</v>
      </c>
      <c r="BE28" s="112">
        <v>0</v>
      </c>
      <c r="BF28" s="19">
        <f t="shared" si="0"/>
        <v>0</v>
      </c>
    </row>
    <row r="29" spans="1:58" x14ac:dyDescent="0.2">
      <c r="A29" s="163"/>
      <c r="B29" s="160"/>
      <c r="C29" s="161"/>
      <c r="D29" s="49" t="s">
        <v>18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36"/>
      <c r="U29" s="36"/>
      <c r="V29" s="112">
        <v>0</v>
      </c>
      <c r="W29" s="112">
        <v>0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34"/>
      <c r="AU29" s="189"/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9">
        <f t="shared" si="0"/>
        <v>0</v>
      </c>
    </row>
    <row r="30" spans="1:58" ht="12.75" customHeight="1" x14ac:dyDescent="0.2">
      <c r="A30" s="163"/>
      <c r="B30" s="159" t="s">
        <v>142</v>
      </c>
      <c r="C30" s="159" t="s">
        <v>167</v>
      </c>
      <c r="D30" s="49" t="s">
        <v>17</v>
      </c>
      <c r="E30" s="10"/>
      <c r="F30" s="10"/>
      <c r="G30" s="10"/>
      <c r="H30" s="10"/>
      <c r="I30" s="10"/>
      <c r="J30" s="10"/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92" t="s">
        <v>80</v>
      </c>
      <c r="V30" s="112">
        <v>0</v>
      </c>
      <c r="W30" s="112">
        <v>0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0"/>
      <c r="AI30" s="10"/>
      <c r="AJ30" s="10"/>
      <c r="AK30" s="10"/>
      <c r="AL30" s="11"/>
      <c r="AM30" s="10"/>
      <c r="AN30" s="10"/>
      <c r="AO30" s="10"/>
      <c r="AP30" s="10"/>
      <c r="AQ30" s="10"/>
      <c r="AR30" s="10"/>
      <c r="AS30" s="10"/>
      <c r="AT30" s="10"/>
      <c r="AU30" s="31"/>
      <c r="AV30" s="112">
        <v>0</v>
      </c>
      <c r="AW30" s="112">
        <v>0</v>
      </c>
      <c r="AX30" s="112">
        <v>0</v>
      </c>
      <c r="AY30" s="112">
        <v>0</v>
      </c>
      <c r="AZ30" s="112">
        <v>0</v>
      </c>
      <c r="BA30" s="112">
        <v>0</v>
      </c>
      <c r="BB30" s="112">
        <v>0</v>
      </c>
      <c r="BC30" s="112">
        <v>0</v>
      </c>
      <c r="BD30" s="112">
        <v>0</v>
      </c>
      <c r="BE30" s="112">
        <v>0</v>
      </c>
      <c r="BF30" s="19">
        <f t="shared" si="0"/>
        <v>0</v>
      </c>
    </row>
    <row r="31" spans="1:58" x14ac:dyDescent="0.2">
      <c r="A31" s="163"/>
      <c r="B31" s="160"/>
      <c r="C31" s="160"/>
      <c r="D31" s="49" t="s">
        <v>18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93"/>
      <c r="V31" s="112">
        <v>0</v>
      </c>
      <c r="W31" s="112">
        <v>0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31"/>
      <c r="AV31" s="112">
        <v>0</v>
      </c>
      <c r="AW31" s="112">
        <v>0</v>
      </c>
      <c r="AX31" s="112">
        <v>0</v>
      </c>
      <c r="AY31" s="112">
        <v>0</v>
      </c>
      <c r="AZ31" s="112">
        <v>0</v>
      </c>
      <c r="BA31" s="112">
        <v>0</v>
      </c>
      <c r="BB31" s="112">
        <v>0</v>
      </c>
      <c r="BC31" s="112">
        <v>0</v>
      </c>
      <c r="BD31" s="112">
        <v>0</v>
      </c>
      <c r="BE31" s="112">
        <v>0</v>
      </c>
      <c r="BF31" s="19">
        <f t="shared" si="0"/>
        <v>0</v>
      </c>
    </row>
    <row r="32" spans="1:58" ht="12.75" customHeight="1" x14ac:dyDescent="0.2">
      <c r="A32" s="163"/>
      <c r="B32" s="159" t="s">
        <v>168</v>
      </c>
      <c r="C32" s="161" t="s">
        <v>20</v>
      </c>
      <c r="D32" s="49" t="s">
        <v>17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86" t="s">
        <v>76</v>
      </c>
      <c r="U32" s="111"/>
      <c r="V32" s="112">
        <v>0</v>
      </c>
      <c r="W32" s="112">
        <v>0</v>
      </c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88" t="s">
        <v>80</v>
      </c>
      <c r="AV32" s="112">
        <v>0</v>
      </c>
      <c r="AW32" s="112">
        <v>0</v>
      </c>
      <c r="AX32" s="112">
        <v>0</v>
      </c>
      <c r="AY32" s="112">
        <v>0</v>
      </c>
      <c r="AZ32" s="112">
        <v>0</v>
      </c>
      <c r="BA32" s="112">
        <v>0</v>
      </c>
      <c r="BB32" s="112">
        <v>0</v>
      </c>
      <c r="BC32" s="112">
        <v>0</v>
      </c>
      <c r="BD32" s="112">
        <v>0</v>
      </c>
      <c r="BE32" s="112">
        <v>0</v>
      </c>
      <c r="BF32" s="19">
        <f t="shared" si="0"/>
        <v>0</v>
      </c>
    </row>
    <row r="33" spans="1:58" x14ac:dyDescent="0.2">
      <c r="A33" s="163"/>
      <c r="B33" s="160"/>
      <c r="C33" s="161"/>
      <c r="D33" s="49" t="s">
        <v>18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7"/>
      <c r="U33" s="58"/>
      <c r="V33" s="112">
        <v>0</v>
      </c>
      <c r="W33" s="112">
        <v>0</v>
      </c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89"/>
      <c r="AV33" s="112">
        <v>0</v>
      </c>
      <c r="AW33" s="112">
        <v>0</v>
      </c>
      <c r="AX33" s="112">
        <v>0</v>
      </c>
      <c r="AY33" s="112">
        <v>0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0</v>
      </c>
      <c r="BF33" s="19">
        <f t="shared" si="0"/>
        <v>0</v>
      </c>
    </row>
    <row r="34" spans="1:58" ht="12.75" customHeight="1" x14ac:dyDescent="0.2">
      <c r="A34" s="163"/>
      <c r="B34" s="159" t="s">
        <v>190</v>
      </c>
      <c r="C34" s="159" t="s">
        <v>143</v>
      </c>
      <c r="D34" s="49" t="s">
        <v>17</v>
      </c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  <c r="P34" s="11"/>
      <c r="Q34" s="11"/>
      <c r="R34" s="11"/>
      <c r="S34" s="11"/>
      <c r="T34" s="11"/>
      <c r="U34" s="192" t="s">
        <v>80</v>
      </c>
      <c r="V34" s="112">
        <v>0</v>
      </c>
      <c r="W34" s="112">
        <v>0</v>
      </c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0"/>
      <c r="AI34" s="10"/>
      <c r="AJ34" s="10"/>
      <c r="AK34" s="10"/>
      <c r="AL34" s="11"/>
      <c r="AM34" s="10"/>
      <c r="AN34" s="10"/>
      <c r="AO34" s="10"/>
      <c r="AP34" s="10"/>
      <c r="AQ34" s="10"/>
      <c r="AR34" s="10"/>
      <c r="AS34" s="10"/>
      <c r="AT34" s="186" t="s">
        <v>76</v>
      </c>
      <c r="AU34" s="31"/>
      <c r="AV34" s="112">
        <v>0</v>
      </c>
      <c r="AW34" s="112">
        <v>0</v>
      </c>
      <c r="AX34" s="112">
        <v>0</v>
      </c>
      <c r="AY34" s="112">
        <v>0</v>
      </c>
      <c r="AZ34" s="112">
        <v>0</v>
      </c>
      <c r="BA34" s="112">
        <v>0</v>
      </c>
      <c r="BB34" s="112">
        <v>0</v>
      </c>
      <c r="BC34" s="112">
        <v>0</v>
      </c>
      <c r="BD34" s="112">
        <v>0</v>
      </c>
      <c r="BE34" s="112">
        <v>0</v>
      </c>
      <c r="BF34" s="19">
        <f t="shared" si="0"/>
        <v>0</v>
      </c>
    </row>
    <row r="35" spans="1:58" ht="17.25" customHeight="1" x14ac:dyDescent="0.2">
      <c r="A35" s="163"/>
      <c r="B35" s="160"/>
      <c r="C35" s="160"/>
      <c r="D35" s="49" t="s">
        <v>18</v>
      </c>
      <c r="E35" s="10"/>
      <c r="F35" s="10"/>
      <c r="G35" s="10"/>
      <c r="H35" s="10"/>
      <c r="I35" s="1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93"/>
      <c r="V35" s="112">
        <v>0</v>
      </c>
      <c r="W35" s="112">
        <v>0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0"/>
      <c r="AI35" s="10"/>
      <c r="AJ35" s="10"/>
      <c r="AK35" s="10"/>
      <c r="AL35" s="11"/>
      <c r="AM35" s="10"/>
      <c r="AN35" s="10"/>
      <c r="AO35" s="10"/>
      <c r="AP35" s="10"/>
      <c r="AQ35" s="10"/>
      <c r="AR35" s="10"/>
      <c r="AS35" s="10"/>
      <c r="AT35" s="187"/>
      <c r="AU35" s="31"/>
      <c r="AV35" s="112">
        <v>0</v>
      </c>
      <c r="AW35" s="112">
        <v>0</v>
      </c>
      <c r="AX35" s="112">
        <v>0</v>
      </c>
      <c r="AY35" s="112">
        <v>0</v>
      </c>
      <c r="AZ35" s="112">
        <v>0</v>
      </c>
      <c r="BA35" s="112">
        <v>0</v>
      </c>
      <c r="BB35" s="112">
        <v>0</v>
      </c>
      <c r="BC35" s="112">
        <v>0</v>
      </c>
      <c r="BD35" s="112">
        <v>0</v>
      </c>
      <c r="BE35" s="112">
        <v>0</v>
      </c>
      <c r="BF35" s="19">
        <f t="shared" si="0"/>
        <v>0</v>
      </c>
    </row>
    <row r="36" spans="1:58" ht="12.75" customHeight="1" x14ac:dyDescent="0.2">
      <c r="A36" s="163"/>
      <c r="B36" s="159" t="s">
        <v>170</v>
      </c>
      <c r="C36" s="159" t="s">
        <v>169</v>
      </c>
      <c r="D36" s="49" t="s">
        <v>17</v>
      </c>
      <c r="E36" s="10"/>
      <c r="F36" s="10"/>
      <c r="G36" s="10"/>
      <c r="H36" s="10"/>
      <c r="I36" s="10"/>
      <c r="J36" s="10"/>
      <c r="K36" s="1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2">
        <v>0</v>
      </c>
      <c r="W36" s="112">
        <v>0</v>
      </c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0"/>
      <c r="AI36" s="10"/>
      <c r="AJ36" s="10"/>
      <c r="AK36" s="10"/>
      <c r="AL36" s="11"/>
      <c r="AM36" s="10"/>
      <c r="AN36" s="10"/>
      <c r="AO36" s="10"/>
      <c r="AP36" s="10"/>
      <c r="AQ36" s="10"/>
      <c r="AR36" s="10"/>
      <c r="AS36" s="10"/>
      <c r="AT36" s="186" t="s">
        <v>76</v>
      </c>
      <c r="AU36" s="31"/>
      <c r="AV36" s="112">
        <v>0</v>
      </c>
      <c r="AW36" s="112">
        <v>0</v>
      </c>
      <c r="AX36" s="112">
        <v>0</v>
      </c>
      <c r="AY36" s="112">
        <v>0</v>
      </c>
      <c r="AZ36" s="112">
        <v>0</v>
      </c>
      <c r="BA36" s="112">
        <v>0</v>
      </c>
      <c r="BB36" s="112">
        <v>0</v>
      </c>
      <c r="BC36" s="112">
        <v>0</v>
      </c>
      <c r="BD36" s="112">
        <v>0</v>
      </c>
      <c r="BE36" s="112">
        <v>0</v>
      </c>
      <c r="BF36" s="19">
        <f t="shared" si="0"/>
        <v>0</v>
      </c>
    </row>
    <row r="37" spans="1:58" ht="13.5" customHeight="1" x14ac:dyDescent="0.2">
      <c r="A37" s="163"/>
      <c r="B37" s="160"/>
      <c r="C37" s="160"/>
      <c r="D37" s="49" t="s">
        <v>18</v>
      </c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2">
        <v>0</v>
      </c>
      <c r="W37" s="112">
        <v>0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0"/>
      <c r="AI37" s="10"/>
      <c r="AJ37" s="10"/>
      <c r="AK37" s="10"/>
      <c r="AL37" s="11"/>
      <c r="AM37" s="10"/>
      <c r="AN37" s="10"/>
      <c r="AO37" s="10"/>
      <c r="AP37" s="10"/>
      <c r="AQ37" s="10"/>
      <c r="AR37" s="10"/>
      <c r="AS37" s="10"/>
      <c r="AT37" s="187"/>
      <c r="AU37" s="31"/>
      <c r="AV37" s="112">
        <v>0</v>
      </c>
      <c r="AW37" s="112">
        <v>0</v>
      </c>
      <c r="AX37" s="112">
        <v>0</v>
      </c>
      <c r="AY37" s="112">
        <v>0</v>
      </c>
      <c r="AZ37" s="112">
        <v>0</v>
      </c>
      <c r="BA37" s="112">
        <v>0</v>
      </c>
      <c r="BB37" s="112">
        <v>0</v>
      </c>
      <c r="BC37" s="112">
        <v>0</v>
      </c>
      <c r="BD37" s="112">
        <v>0</v>
      </c>
      <c r="BE37" s="112">
        <v>0</v>
      </c>
      <c r="BF37" s="19">
        <f t="shared" si="0"/>
        <v>0</v>
      </c>
    </row>
    <row r="38" spans="1:58" ht="14.25" customHeight="1" x14ac:dyDescent="0.2">
      <c r="A38" s="163"/>
      <c r="B38" s="196" t="s">
        <v>134</v>
      </c>
      <c r="C38" s="196" t="s">
        <v>135</v>
      </c>
      <c r="D38" s="114" t="s">
        <v>17</v>
      </c>
      <c r="E38" s="65"/>
      <c r="F38" s="65"/>
      <c r="G38" s="65"/>
      <c r="H38" s="65"/>
      <c r="I38" s="65"/>
      <c r="J38" s="65"/>
      <c r="K38" s="65"/>
      <c r="L38" s="66"/>
      <c r="M38" s="66"/>
      <c r="N38" s="66"/>
      <c r="O38" s="66"/>
      <c r="P38" s="66"/>
      <c r="Q38" s="66"/>
      <c r="R38" s="66"/>
      <c r="S38" s="66"/>
      <c r="T38" s="66"/>
      <c r="U38" s="70"/>
      <c r="V38" s="115">
        <v>0</v>
      </c>
      <c r="W38" s="115">
        <v>0</v>
      </c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"/>
      <c r="AI38" s="65"/>
      <c r="AJ38" s="65"/>
      <c r="AK38" s="65"/>
      <c r="AL38" s="66"/>
      <c r="AM38" s="65"/>
      <c r="AN38" s="65"/>
      <c r="AO38" s="65"/>
      <c r="AP38" s="65"/>
      <c r="AQ38" s="65"/>
      <c r="AR38" s="65"/>
      <c r="AS38" s="65"/>
      <c r="AT38" s="67"/>
      <c r="AU38" s="67"/>
      <c r="AV38" s="115">
        <v>0</v>
      </c>
      <c r="AW38" s="115">
        <v>0</v>
      </c>
      <c r="AX38" s="115">
        <v>0</v>
      </c>
      <c r="AY38" s="115">
        <v>0</v>
      </c>
      <c r="AZ38" s="115">
        <v>0</v>
      </c>
      <c r="BA38" s="115">
        <v>0</v>
      </c>
      <c r="BB38" s="115">
        <v>0</v>
      </c>
      <c r="BC38" s="115">
        <v>0</v>
      </c>
      <c r="BD38" s="115">
        <v>0</v>
      </c>
      <c r="BE38" s="115">
        <v>0</v>
      </c>
      <c r="BF38" s="116">
        <f t="shared" si="0"/>
        <v>0</v>
      </c>
    </row>
    <row r="39" spans="1:58" ht="15" customHeight="1" x14ac:dyDescent="0.2">
      <c r="A39" s="163"/>
      <c r="B39" s="197"/>
      <c r="C39" s="197"/>
      <c r="D39" s="114" t="s">
        <v>18</v>
      </c>
      <c r="E39" s="65"/>
      <c r="F39" s="65"/>
      <c r="G39" s="65"/>
      <c r="H39" s="65"/>
      <c r="I39" s="65"/>
      <c r="J39" s="65"/>
      <c r="K39" s="65"/>
      <c r="L39" s="66"/>
      <c r="M39" s="66"/>
      <c r="N39" s="66"/>
      <c r="O39" s="66"/>
      <c r="P39" s="66"/>
      <c r="Q39" s="66"/>
      <c r="R39" s="66"/>
      <c r="S39" s="66"/>
      <c r="T39" s="66"/>
      <c r="U39" s="70"/>
      <c r="V39" s="115">
        <v>0</v>
      </c>
      <c r="W39" s="115">
        <v>0</v>
      </c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/>
      <c r="AI39" s="65"/>
      <c r="AJ39" s="65"/>
      <c r="AK39" s="65"/>
      <c r="AL39" s="66"/>
      <c r="AM39" s="65"/>
      <c r="AN39" s="65"/>
      <c r="AO39" s="65"/>
      <c r="AP39" s="65"/>
      <c r="AQ39" s="65"/>
      <c r="AR39" s="65"/>
      <c r="AS39" s="65"/>
      <c r="AT39" s="67"/>
      <c r="AU39" s="67"/>
      <c r="AV39" s="115">
        <v>0</v>
      </c>
      <c r="AW39" s="115">
        <v>0</v>
      </c>
      <c r="AX39" s="115">
        <v>0</v>
      </c>
      <c r="AY39" s="115">
        <v>0</v>
      </c>
      <c r="AZ39" s="115">
        <v>0</v>
      </c>
      <c r="BA39" s="115">
        <v>0</v>
      </c>
      <c r="BB39" s="115">
        <v>0</v>
      </c>
      <c r="BC39" s="115">
        <v>0</v>
      </c>
      <c r="BD39" s="115">
        <v>0</v>
      </c>
      <c r="BE39" s="115">
        <v>0</v>
      </c>
      <c r="BF39" s="116">
        <f t="shared" si="0"/>
        <v>0</v>
      </c>
    </row>
    <row r="40" spans="1:58" ht="12.75" customHeight="1" x14ac:dyDescent="0.2">
      <c r="A40" s="163"/>
      <c r="B40" s="196" t="s">
        <v>136</v>
      </c>
      <c r="C40" s="196" t="s">
        <v>137</v>
      </c>
      <c r="D40" s="114" t="s">
        <v>17</v>
      </c>
      <c r="E40" s="65"/>
      <c r="F40" s="65"/>
      <c r="G40" s="65"/>
      <c r="H40" s="65"/>
      <c r="I40" s="65"/>
      <c r="J40" s="65"/>
      <c r="K40" s="65"/>
      <c r="L40" s="66"/>
      <c r="M40" s="66"/>
      <c r="N40" s="66"/>
      <c r="O40" s="66"/>
      <c r="P40" s="66"/>
      <c r="Q40" s="66"/>
      <c r="R40" s="66"/>
      <c r="S40" s="66"/>
      <c r="T40" s="66"/>
      <c r="U40" s="70"/>
      <c r="V40" s="115">
        <v>0</v>
      </c>
      <c r="W40" s="115">
        <v>0</v>
      </c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"/>
      <c r="AI40" s="65"/>
      <c r="AJ40" s="65"/>
      <c r="AK40" s="65"/>
      <c r="AL40" s="66"/>
      <c r="AM40" s="65"/>
      <c r="AN40" s="65"/>
      <c r="AO40" s="65"/>
      <c r="AP40" s="65"/>
      <c r="AQ40" s="65"/>
      <c r="AR40" s="65"/>
      <c r="AS40" s="65"/>
      <c r="AT40" s="67"/>
      <c r="AU40" s="67"/>
      <c r="AV40" s="115">
        <v>0</v>
      </c>
      <c r="AW40" s="115">
        <v>0</v>
      </c>
      <c r="AX40" s="115">
        <v>0</v>
      </c>
      <c r="AY40" s="115">
        <v>0</v>
      </c>
      <c r="AZ40" s="115">
        <v>0</v>
      </c>
      <c r="BA40" s="115">
        <v>0</v>
      </c>
      <c r="BB40" s="115">
        <v>0</v>
      </c>
      <c r="BC40" s="115">
        <v>0</v>
      </c>
      <c r="BD40" s="115">
        <v>0</v>
      </c>
      <c r="BE40" s="115">
        <v>0</v>
      </c>
      <c r="BF40" s="116">
        <f t="shared" si="0"/>
        <v>0</v>
      </c>
    </row>
    <row r="41" spans="1:58" ht="19.5" customHeight="1" x14ac:dyDescent="0.2">
      <c r="A41" s="163"/>
      <c r="B41" s="197"/>
      <c r="C41" s="197"/>
      <c r="D41" s="114" t="s">
        <v>18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70"/>
      <c r="V41" s="115">
        <v>0</v>
      </c>
      <c r="W41" s="115">
        <v>0</v>
      </c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8"/>
      <c r="AS41" s="68"/>
      <c r="AT41" s="67"/>
      <c r="AU41" s="67"/>
      <c r="AV41" s="115">
        <v>0</v>
      </c>
      <c r="AW41" s="115">
        <v>0</v>
      </c>
      <c r="AX41" s="115">
        <v>0</v>
      </c>
      <c r="AY41" s="115">
        <v>0</v>
      </c>
      <c r="AZ41" s="115">
        <v>0</v>
      </c>
      <c r="BA41" s="115">
        <v>0</v>
      </c>
      <c r="BB41" s="115">
        <v>0</v>
      </c>
      <c r="BC41" s="115">
        <v>0</v>
      </c>
      <c r="BD41" s="115">
        <v>0</v>
      </c>
      <c r="BE41" s="115">
        <v>0</v>
      </c>
      <c r="BF41" s="116">
        <f t="shared" si="0"/>
        <v>0</v>
      </c>
    </row>
    <row r="42" spans="1:58" ht="16.5" customHeight="1" x14ac:dyDescent="0.2">
      <c r="A42" s="163"/>
      <c r="B42" s="159" t="s">
        <v>97</v>
      </c>
      <c r="C42" s="159" t="s">
        <v>138</v>
      </c>
      <c r="D42" s="49" t="s">
        <v>17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71"/>
      <c r="V42" s="112">
        <v>0</v>
      </c>
      <c r="W42" s="112">
        <v>0</v>
      </c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5"/>
      <c r="AS42" s="15"/>
      <c r="AT42" s="15"/>
      <c r="AU42" s="31"/>
      <c r="AV42" s="112">
        <v>0</v>
      </c>
      <c r="AW42" s="112">
        <v>0</v>
      </c>
      <c r="AX42" s="112">
        <v>0</v>
      </c>
      <c r="AY42" s="112">
        <v>0</v>
      </c>
      <c r="AZ42" s="112">
        <v>0</v>
      </c>
      <c r="BA42" s="112">
        <v>0</v>
      </c>
      <c r="BB42" s="112">
        <v>0</v>
      </c>
      <c r="BC42" s="112">
        <v>0</v>
      </c>
      <c r="BD42" s="112">
        <v>0</v>
      </c>
      <c r="BE42" s="112">
        <v>0</v>
      </c>
      <c r="BF42" s="19">
        <f t="shared" si="0"/>
        <v>0</v>
      </c>
    </row>
    <row r="43" spans="1:58" ht="15.75" customHeight="1" x14ac:dyDescent="0.2">
      <c r="A43" s="163"/>
      <c r="B43" s="160"/>
      <c r="C43" s="160"/>
      <c r="D43" s="49" t="s">
        <v>18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71"/>
      <c r="V43" s="112">
        <v>0</v>
      </c>
      <c r="W43" s="112">
        <v>0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5"/>
      <c r="AS43" s="15"/>
      <c r="AT43" s="15"/>
      <c r="AU43" s="31"/>
      <c r="AV43" s="112">
        <v>0</v>
      </c>
      <c r="AW43" s="112">
        <v>0</v>
      </c>
      <c r="AX43" s="112">
        <v>0</v>
      </c>
      <c r="AY43" s="112">
        <v>0</v>
      </c>
      <c r="AZ43" s="112">
        <v>0</v>
      </c>
      <c r="BA43" s="112">
        <v>0</v>
      </c>
      <c r="BB43" s="112">
        <v>0</v>
      </c>
      <c r="BC43" s="112">
        <v>0</v>
      </c>
      <c r="BD43" s="112">
        <v>0</v>
      </c>
      <c r="BE43" s="112">
        <v>0</v>
      </c>
      <c r="BF43" s="19">
        <f t="shared" si="0"/>
        <v>0</v>
      </c>
    </row>
    <row r="44" spans="1:58" ht="20.25" customHeight="1" x14ac:dyDescent="0.2">
      <c r="A44" s="164"/>
      <c r="B44" s="169" t="s">
        <v>71</v>
      </c>
      <c r="C44" s="170"/>
      <c r="D44" s="171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30">
        <v>2</v>
      </c>
      <c r="U44" s="30">
        <v>2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>
        <v>8</v>
      </c>
      <c r="AU44" s="9">
        <v>3</v>
      </c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19">
        <f t="shared" si="0"/>
        <v>15</v>
      </c>
    </row>
  </sheetData>
  <mergeCells count="73">
    <mergeCell ref="C3:C7"/>
    <mergeCell ref="D3:D7"/>
    <mergeCell ref="AW3:AY3"/>
    <mergeCell ref="C40:C41"/>
    <mergeCell ref="W3:Y3"/>
    <mergeCell ref="AT18:AT19"/>
    <mergeCell ref="AT20:AT21"/>
    <mergeCell ref="AT10:AT11"/>
    <mergeCell ref="AU12:AU13"/>
    <mergeCell ref="AT16:AT17"/>
    <mergeCell ref="AZ3:BD3"/>
    <mergeCell ref="B28:B29"/>
    <mergeCell ref="B30:B31"/>
    <mergeCell ref="C24:C25"/>
    <mergeCell ref="C26:C27"/>
    <mergeCell ref="C28:C29"/>
    <mergeCell ref="AJ3:AL3"/>
    <mergeCell ref="AN3:AQ3"/>
    <mergeCell ref="AR3:AU3"/>
    <mergeCell ref="E6:BE6"/>
    <mergeCell ref="A1:BE1"/>
    <mergeCell ref="A3:A7"/>
    <mergeCell ref="B3:B7"/>
    <mergeCell ref="F3:H3"/>
    <mergeCell ref="J3:L3"/>
    <mergeCell ref="AE3:AH3"/>
    <mergeCell ref="N3:Q3"/>
    <mergeCell ref="R3:U3"/>
    <mergeCell ref="AA3:AC3"/>
    <mergeCell ref="E4:BE4"/>
    <mergeCell ref="B44:D44"/>
    <mergeCell ref="B22:B23"/>
    <mergeCell ref="C22:C23"/>
    <mergeCell ref="B24:B25"/>
    <mergeCell ref="B18:B19"/>
    <mergeCell ref="B32:B33"/>
    <mergeCell ref="C32:C33"/>
    <mergeCell ref="B40:B41"/>
    <mergeCell ref="B34:B35"/>
    <mergeCell ref="B36:B37"/>
    <mergeCell ref="A8:A44"/>
    <mergeCell ref="B8:B9"/>
    <mergeCell ref="B10:B11"/>
    <mergeCell ref="C8:C9"/>
    <mergeCell ref="C10:C11"/>
    <mergeCell ref="B42:B43"/>
    <mergeCell ref="C42:C43"/>
    <mergeCell ref="B38:B39"/>
    <mergeCell ref="C38:C39"/>
    <mergeCell ref="C36:C37"/>
    <mergeCell ref="U34:U35"/>
    <mergeCell ref="C18:C19"/>
    <mergeCell ref="C20:C21"/>
    <mergeCell ref="AT34:AT35"/>
    <mergeCell ref="C30:C31"/>
    <mergeCell ref="C34:C35"/>
    <mergeCell ref="T12:T13"/>
    <mergeCell ref="C16:C17"/>
    <mergeCell ref="AT26:AT27"/>
    <mergeCell ref="AU28:AU29"/>
    <mergeCell ref="U30:U31"/>
    <mergeCell ref="T32:T33"/>
    <mergeCell ref="AU32:AU33"/>
    <mergeCell ref="B20:B21"/>
    <mergeCell ref="B26:B27"/>
    <mergeCell ref="AT22:AT23"/>
    <mergeCell ref="AU24:AU25"/>
    <mergeCell ref="AT36:AT37"/>
    <mergeCell ref="B12:B13"/>
    <mergeCell ref="C12:C13"/>
    <mergeCell ref="B14:B15"/>
    <mergeCell ref="C14:C15"/>
    <mergeCell ref="B16:B17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67"/>
  <sheetViews>
    <sheetView topLeftCell="B28" zoomScale="110" zoomScaleNormal="110" workbookViewId="0">
      <selection activeCell="R9" sqref="R9:T10"/>
    </sheetView>
  </sheetViews>
  <sheetFormatPr defaultRowHeight="12.75" x14ac:dyDescent="0.2"/>
  <cols>
    <col min="1" max="1" width="4.85546875" customWidth="1"/>
    <col min="2" max="2" width="7" customWidth="1"/>
    <col min="3" max="3" width="21.85546875" customWidth="1"/>
    <col min="4" max="4" width="6.140625" customWidth="1"/>
    <col min="5" max="20" width="3.42578125" customWidth="1"/>
    <col min="21" max="23" width="2.7109375" customWidth="1"/>
    <col min="24" max="24" width="3.42578125" customWidth="1"/>
    <col min="25" max="25" width="3.7109375" customWidth="1"/>
    <col min="26" max="27" width="3.140625" customWidth="1"/>
    <col min="28" max="29" width="3.42578125" customWidth="1"/>
    <col min="30" max="30" width="3.140625" customWidth="1"/>
    <col min="31" max="31" width="3.28515625" customWidth="1"/>
    <col min="32" max="40" width="3.140625" customWidth="1"/>
    <col min="41" max="41" width="3" customWidth="1"/>
    <col min="42" max="42" width="2.85546875" customWidth="1"/>
    <col min="43" max="43" width="3.140625" customWidth="1"/>
    <col min="44" max="57" width="2.7109375" customWidth="1"/>
    <col min="58" max="58" width="5.5703125" style="8" customWidth="1"/>
    <col min="59" max="61" width="2.7109375" customWidth="1"/>
  </cols>
  <sheetData>
    <row r="2" spans="1:58" ht="69.75" customHeight="1" x14ac:dyDescent="0.2">
      <c r="A2" s="162" t="s">
        <v>0</v>
      </c>
      <c r="B2" s="162" t="s">
        <v>1</v>
      </c>
      <c r="C2" s="162" t="s">
        <v>2</v>
      </c>
      <c r="D2" s="162" t="s">
        <v>3</v>
      </c>
      <c r="E2" s="3" t="s">
        <v>65</v>
      </c>
      <c r="F2" s="177" t="s">
        <v>27</v>
      </c>
      <c r="G2" s="178"/>
      <c r="H2" s="183"/>
      <c r="I2" s="3" t="s">
        <v>66</v>
      </c>
      <c r="J2" s="177" t="s">
        <v>4</v>
      </c>
      <c r="K2" s="178"/>
      <c r="L2" s="178"/>
      <c r="M2" s="3" t="s">
        <v>73</v>
      </c>
      <c r="N2" s="168" t="s">
        <v>5</v>
      </c>
      <c r="O2" s="168"/>
      <c r="P2" s="168"/>
      <c r="Q2" s="168"/>
      <c r="R2" s="168" t="s">
        <v>6</v>
      </c>
      <c r="S2" s="168"/>
      <c r="T2" s="168"/>
      <c r="U2" s="168"/>
      <c r="V2" s="3" t="s">
        <v>67</v>
      </c>
      <c r="W2" s="168" t="s">
        <v>7</v>
      </c>
      <c r="X2" s="168"/>
      <c r="Y2" s="168"/>
      <c r="Z2" s="4" t="s">
        <v>74</v>
      </c>
      <c r="AA2" s="168" t="s">
        <v>8</v>
      </c>
      <c r="AB2" s="168"/>
      <c r="AC2" s="168"/>
      <c r="AD2" s="4" t="s">
        <v>75</v>
      </c>
      <c r="AE2" s="168" t="s">
        <v>9</v>
      </c>
      <c r="AF2" s="168"/>
      <c r="AG2" s="168"/>
      <c r="AH2" s="168"/>
      <c r="AI2" s="3" t="s">
        <v>68</v>
      </c>
      <c r="AJ2" s="168" t="s">
        <v>10</v>
      </c>
      <c r="AK2" s="168"/>
      <c r="AL2" s="168"/>
      <c r="AM2" s="3" t="s">
        <v>69</v>
      </c>
      <c r="AN2" s="168" t="s">
        <v>11</v>
      </c>
      <c r="AO2" s="168"/>
      <c r="AP2" s="168"/>
      <c r="AQ2" s="168"/>
      <c r="AR2" s="168" t="s">
        <v>12</v>
      </c>
      <c r="AS2" s="168"/>
      <c r="AT2" s="168"/>
      <c r="AU2" s="168"/>
      <c r="AV2" s="3" t="s">
        <v>72</v>
      </c>
      <c r="AW2" s="168" t="s">
        <v>13</v>
      </c>
      <c r="AX2" s="168"/>
      <c r="AY2" s="168"/>
      <c r="AZ2" s="168" t="s">
        <v>14</v>
      </c>
      <c r="BA2" s="168"/>
      <c r="BB2" s="168"/>
      <c r="BC2" s="168"/>
      <c r="BD2" s="168"/>
      <c r="BE2" s="4"/>
      <c r="BF2" s="165" t="s">
        <v>28</v>
      </c>
    </row>
    <row r="3" spans="1:58" x14ac:dyDescent="0.2">
      <c r="A3" s="163"/>
      <c r="B3" s="163"/>
      <c r="C3" s="163"/>
      <c r="D3" s="163"/>
      <c r="E3" s="180" t="s">
        <v>15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2"/>
      <c r="BF3" s="166"/>
    </row>
    <row r="4" spans="1:58" x14ac:dyDescent="0.2">
      <c r="A4" s="163"/>
      <c r="B4" s="163"/>
      <c r="C4" s="163"/>
      <c r="D4" s="163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  <c r="BF4" s="166"/>
    </row>
    <row r="5" spans="1:58" x14ac:dyDescent="0.2">
      <c r="A5" s="163"/>
      <c r="B5" s="163"/>
      <c r="C5" s="163"/>
      <c r="D5" s="163"/>
      <c r="E5" s="174" t="s">
        <v>26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6"/>
      <c r="BF5" s="166"/>
    </row>
    <row r="6" spans="1:58" x14ac:dyDescent="0.2">
      <c r="A6" s="164"/>
      <c r="B6" s="164"/>
      <c r="C6" s="164"/>
      <c r="D6" s="164"/>
      <c r="E6" s="22">
        <v>1</v>
      </c>
      <c r="F6" s="22">
        <v>2</v>
      </c>
      <c r="G6" s="22">
        <v>3</v>
      </c>
      <c r="H6" s="22">
        <v>4</v>
      </c>
      <c r="I6" s="22">
        <v>5</v>
      </c>
      <c r="J6" s="22">
        <v>6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  <c r="Y6" s="22">
        <v>21</v>
      </c>
      <c r="Z6" s="22">
        <v>22</v>
      </c>
      <c r="AA6" s="22">
        <v>23</v>
      </c>
      <c r="AB6" s="22">
        <v>24</v>
      </c>
      <c r="AC6" s="22">
        <v>25</v>
      </c>
      <c r="AD6" s="22">
        <v>26</v>
      </c>
      <c r="AE6" s="22">
        <v>27</v>
      </c>
      <c r="AF6" s="22">
        <v>28</v>
      </c>
      <c r="AG6" s="22">
        <v>29</v>
      </c>
      <c r="AH6" s="22">
        <v>30</v>
      </c>
      <c r="AI6" s="22">
        <v>31</v>
      </c>
      <c r="AJ6" s="22">
        <v>32</v>
      </c>
      <c r="AK6" s="22">
        <v>33</v>
      </c>
      <c r="AL6" s="22">
        <v>34</v>
      </c>
      <c r="AM6" s="22">
        <v>35</v>
      </c>
      <c r="AN6" s="22">
        <v>36</v>
      </c>
      <c r="AO6" s="22">
        <v>37</v>
      </c>
      <c r="AP6" s="22">
        <v>38</v>
      </c>
      <c r="AQ6" s="22">
        <v>39</v>
      </c>
      <c r="AR6" s="22">
        <v>40</v>
      </c>
      <c r="AS6" s="22">
        <v>41</v>
      </c>
      <c r="AT6" s="22">
        <v>42</v>
      </c>
      <c r="AU6" s="22">
        <v>43</v>
      </c>
      <c r="AV6" s="22">
        <v>44</v>
      </c>
      <c r="AW6" s="22">
        <v>45</v>
      </c>
      <c r="AX6" s="22">
        <v>46</v>
      </c>
      <c r="AY6" s="22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167"/>
    </row>
    <row r="7" spans="1:58" x14ac:dyDescent="0.2">
      <c r="A7" s="202" t="s">
        <v>30</v>
      </c>
      <c r="B7" s="194" t="s">
        <v>123</v>
      </c>
      <c r="C7" s="194" t="s">
        <v>122</v>
      </c>
      <c r="D7" s="144" t="s">
        <v>17</v>
      </c>
      <c r="E7" s="85">
        <f>SUM(E9)</f>
        <v>3</v>
      </c>
      <c r="F7" s="85">
        <f t="shared" ref="F7:BE7" si="0">SUM(F9)</f>
        <v>3</v>
      </c>
      <c r="G7" s="85">
        <f t="shared" si="0"/>
        <v>3</v>
      </c>
      <c r="H7" s="85">
        <f t="shared" si="0"/>
        <v>3</v>
      </c>
      <c r="I7" s="85">
        <f t="shared" si="0"/>
        <v>3</v>
      </c>
      <c r="J7" s="85">
        <f t="shared" si="0"/>
        <v>3</v>
      </c>
      <c r="K7" s="85">
        <f t="shared" si="0"/>
        <v>3</v>
      </c>
      <c r="L7" s="85">
        <f t="shared" si="0"/>
        <v>3</v>
      </c>
      <c r="M7" s="85">
        <f t="shared" si="0"/>
        <v>3</v>
      </c>
      <c r="N7" s="85">
        <f t="shared" si="0"/>
        <v>3</v>
      </c>
      <c r="O7" s="85">
        <f t="shared" si="0"/>
        <v>3</v>
      </c>
      <c r="P7" s="85">
        <f t="shared" si="0"/>
        <v>3</v>
      </c>
      <c r="Q7" s="85">
        <f t="shared" si="0"/>
        <v>3</v>
      </c>
      <c r="R7" s="85">
        <f t="shared" si="0"/>
        <v>3</v>
      </c>
      <c r="S7" s="85">
        <f t="shared" si="0"/>
        <v>2</v>
      </c>
      <c r="T7" s="85">
        <f t="shared" si="0"/>
        <v>2</v>
      </c>
      <c r="U7" s="85">
        <f t="shared" si="0"/>
        <v>0</v>
      </c>
      <c r="V7" s="85">
        <f t="shared" si="0"/>
        <v>0</v>
      </c>
      <c r="W7" s="85">
        <f t="shared" si="0"/>
        <v>0</v>
      </c>
      <c r="X7" s="85">
        <f t="shared" si="0"/>
        <v>0</v>
      </c>
      <c r="Y7" s="85">
        <f t="shared" si="0"/>
        <v>0</v>
      </c>
      <c r="Z7" s="85">
        <f t="shared" si="0"/>
        <v>0</v>
      </c>
      <c r="AA7" s="85">
        <f t="shared" si="0"/>
        <v>0</v>
      </c>
      <c r="AB7" s="85">
        <f t="shared" si="0"/>
        <v>0</v>
      </c>
      <c r="AC7" s="85">
        <f t="shared" si="0"/>
        <v>0</v>
      </c>
      <c r="AD7" s="85">
        <f t="shared" si="0"/>
        <v>0</v>
      </c>
      <c r="AE7" s="85">
        <f t="shared" si="0"/>
        <v>0</v>
      </c>
      <c r="AF7" s="85">
        <f t="shared" si="0"/>
        <v>0</v>
      </c>
      <c r="AG7" s="85">
        <f t="shared" si="0"/>
        <v>0</v>
      </c>
      <c r="AH7" s="85">
        <f t="shared" si="0"/>
        <v>0</v>
      </c>
      <c r="AI7" s="85">
        <f t="shared" si="0"/>
        <v>0</v>
      </c>
      <c r="AJ7" s="85">
        <f t="shared" si="0"/>
        <v>0</v>
      </c>
      <c r="AK7" s="85">
        <f t="shared" si="0"/>
        <v>0</v>
      </c>
      <c r="AL7" s="85">
        <f t="shared" si="0"/>
        <v>0</v>
      </c>
      <c r="AM7" s="85">
        <f t="shared" si="0"/>
        <v>0</v>
      </c>
      <c r="AN7" s="85">
        <f t="shared" si="0"/>
        <v>0</v>
      </c>
      <c r="AO7" s="85">
        <f t="shared" si="0"/>
        <v>0</v>
      </c>
      <c r="AP7" s="85">
        <f t="shared" si="0"/>
        <v>0</v>
      </c>
      <c r="AQ7" s="85">
        <f t="shared" si="0"/>
        <v>0</v>
      </c>
      <c r="AR7" s="85">
        <f t="shared" si="0"/>
        <v>0</v>
      </c>
      <c r="AS7" s="85">
        <f t="shared" si="0"/>
        <v>0</v>
      </c>
      <c r="AT7" s="85">
        <f t="shared" si="0"/>
        <v>0</v>
      </c>
      <c r="AU7" s="85">
        <f t="shared" si="0"/>
        <v>0</v>
      </c>
      <c r="AV7" s="85">
        <f t="shared" si="0"/>
        <v>0</v>
      </c>
      <c r="AW7" s="85">
        <f t="shared" si="0"/>
        <v>0</v>
      </c>
      <c r="AX7" s="85">
        <f t="shared" si="0"/>
        <v>0</v>
      </c>
      <c r="AY7" s="85">
        <f t="shared" si="0"/>
        <v>0</v>
      </c>
      <c r="AZ7" s="85">
        <f t="shared" si="0"/>
        <v>0</v>
      </c>
      <c r="BA7" s="85">
        <f t="shared" si="0"/>
        <v>0</v>
      </c>
      <c r="BB7" s="85">
        <f t="shared" si="0"/>
        <v>0</v>
      </c>
      <c r="BC7" s="85">
        <f t="shared" si="0"/>
        <v>0</v>
      </c>
      <c r="BD7" s="85">
        <f t="shared" si="0"/>
        <v>0</v>
      </c>
      <c r="BE7" s="85">
        <f t="shared" si="0"/>
        <v>0</v>
      </c>
      <c r="BF7" s="85">
        <f>SUM(E7:BE7)</f>
        <v>46</v>
      </c>
    </row>
    <row r="8" spans="1:58" x14ac:dyDescent="0.2">
      <c r="A8" s="203"/>
      <c r="B8" s="195"/>
      <c r="C8" s="195"/>
      <c r="D8" s="144" t="s">
        <v>18</v>
      </c>
      <c r="E8" s="85">
        <f>SUM(E10)</f>
        <v>1.5</v>
      </c>
      <c r="F8" s="85">
        <f t="shared" ref="F8:BE8" si="1">SUM(F10)</f>
        <v>1.5</v>
      </c>
      <c r="G8" s="85">
        <f t="shared" si="1"/>
        <v>1.5</v>
      </c>
      <c r="H8" s="85">
        <f t="shared" si="1"/>
        <v>1.5</v>
      </c>
      <c r="I8" s="85">
        <f t="shared" si="1"/>
        <v>1.5</v>
      </c>
      <c r="J8" s="85">
        <f t="shared" si="1"/>
        <v>1.5</v>
      </c>
      <c r="K8" s="85">
        <f t="shared" si="1"/>
        <v>1.5</v>
      </c>
      <c r="L8" s="85">
        <f t="shared" si="1"/>
        <v>1.5</v>
      </c>
      <c r="M8" s="85">
        <f t="shared" si="1"/>
        <v>1.5</v>
      </c>
      <c r="N8" s="85">
        <f t="shared" si="1"/>
        <v>1.5</v>
      </c>
      <c r="O8" s="85">
        <f t="shared" si="1"/>
        <v>1.5</v>
      </c>
      <c r="P8" s="85">
        <f t="shared" si="1"/>
        <v>1.5</v>
      </c>
      <c r="Q8" s="85">
        <f t="shared" si="1"/>
        <v>1.5</v>
      </c>
      <c r="R8" s="85">
        <f t="shared" si="1"/>
        <v>1.5</v>
      </c>
      <c r="S8" s="85">
        <f t="shared" si="1"/>
        <v>1</v>
      </c>
      <c r="T8" s="85">
        <f t="shared" si="1"/>
        <v>1</v>
      </c>
      <c r="U8" s="85">
        <f t="shared" si="1"/>
        <v>0</v>
      </c>
      <c r="V8" s="85">
        <f t="shared" si="1"/>
        <v>0</v>
      </c>
      <c r="W8" s="85">
        <f t="shared" si="1"/>
        <v>0</v>
      </c>
      <c r="X8" s="85">
        <f t="shared" si="1"/>
        <v>0</v>
      </c>
      <c r="Y8" s="85">
        <f t="shared" si="1"/>
        <v>0</v>
      </c>
      <c r="Z8" s="85">
        <f t="shared" si="1"/>
        <v>0</v>
      </c>
      <c r="AA8" s="85">
        <f t="shared" si="1"/>
        <v>0</v>
      </c>
      <c r="AB8" s="85">
        <f t="shared" si="1"/>
        <v>0</v>
      </c>
      <c r="AC8" s="85">
        <f t="shared" si="1"/>
        <v>0</v>
      </c>
      <c r="AD8" s="85">
        <f t="shared" si="1"/>
        <v>0</v>
      </c>
      <c r="AE8" s="85">
        <f t="shared" si="1"/>
        <v>0</v>
      </c>
      <c r="AF8" s="85">
        <f t="shared" si="1"/>
        <v>0</v>
      </c>
      <c r="AG8" s="85">
        <f t="shared" si="1"/>
        <v>0</v>
      </c>
      <c r="AH8" s="85">
        <f t="shared" si="1"/>
        <v>0</v>
      </c>
      <c r="AI8" s="85">
        <f t="shared" si="1"/>
        <v>0</v>
      </c>
      <c r="AJ8" s="85">
        <f t="shared" si="1"/>
        <v>0</v>
      </c>
      <c r="AK8" s="85">
        <f t="shared" si="1"/>
        <v>0</v>
      </c>
      <c r="AL8" s="85">
        <f t="shared" si="1"/>
        <v>0</v>
      </c>
      <c r="AM8" s="85">
        <f t="shared" si="1"/>
        <v>0</v>
      </c>
      <c r="AN8" s="85">
        <f t="shared" si="1"/>
        <v>0</v>
      </c>
      <c r="AO8" s="85">
        <f t="shared" si="1"/>
        <v>0</v>
      </c>
      <c r="AP8" s="85">
        <f t="shared" si="1"/>
        <v>0</v>
      </c>
      <c r="AQ8" s="85">
        <f t="shared" si="1"/>
        <v>0</v>
      </c>
      <c r="AR8" s="85">
        <f t="shared" si="1"/>
        <v>0</v>
      </c>
      <c r="AS8" s="85">
        <f t="shared" si="1"/>
        <v>0</v>
      </c>
      <c r="AT8" s="85">
        <f t="shared" si="1"/>
        <v>0</v>
      </c>
      <c r="AU8" s="85">
        <f t="shared" si="1"/>
        <v>0</v>
      </c>
      <c r="AV8" s="85">
        <f t="shared" si="1"/>
        <v>0</v>
      </c>
      <c r="AW8" s="85">
        <f t="shared" si="1"/>
        <v>0</v>
      </c>
      <c r="AX8" s="85">
        <f t="shared" si="1"/>
        <v>0</v>
      </c>
      <c r="AY8" s="85">
        <f t="shared" si="1"/>
        <v>0</v>
      </c>
      <c r="AZ8" s="85">
        <f t="shared" si="1"/>
        <v>0</v>
      </c>
      <c r="BA8" s="85">
        <f t="shared" si="1"/>
        <v>0</v>
      </c>
      <c r="BB8" s="85">
        <f t="shared" si="1"/>
        <v>0</v>
      </c>
      <c r="BC8" s="85">
        <f t="shared" si="1"/>
        <v>0</v>
      </c>
      <c r="BD8" s="85">
        <f t="shared" si="1"/>
        <v>0</v>
      </c>
      <c r="BE8" s="85">
        <f t="shared" si="1"/>
        <v>0</v>
      </c>
      <c r="BF8" s="85">
        <f>SUM(E8:BE8)</f>
        <v>23</v>
      </c>
    </row>
    <row r="9" spans="1:58" x14ac:dyDescent="0.2">
      <c r="A9" s="203"/>
      <c r="B9" s="159" t="s">
        <v>131</v>
      </c>
      <c r="C9" s="161" t="s">
        <v>167</v>
      </c>
      <c r="D9" s="49" t="s">
        <v>17</v>
      </c>
      <c r="E9" s="41">
        <v>3</v>
      </c>
      <c r="F9" s="41">
        <v>3</v>
      </c>
      <c r="G9" s="41">
        <v>3</v>
      </c>
      <c r="H9" s="41">
        <v>3</v>
      </c>
      <c r="I9" s="41">
        <v>3</v>
      </c>
      <c r="J9" s="41">
        <v>3</v>
      </c>
      <c r="K9" s="41">
        <v>3</v>
      </c>
      <c r="L9" s="41">
        <v>3</v>
      </c>
      <c r="M9" s="41">
        <v>3</v>
      </c>
      <c r="N9" s="41">
        <v>3</v>
      </c>
      <c r="O9" s="41">
        <v>3</v>
      </c>
      <c r="P9" s="41">
        <v>3</v>
      </c>
      <c r="Q9" s="41">
        <v>3</v>
      </c>
      <c r="R9" s="41">
        <v>3</v>
      </c>
      <c r="S9" s="41">
        <v>2</v>
      </c>
      <c r="T9" s="41">
        <v>2</v>
      </c>
      <c r="U9" s="73" t="s">
        <v>161</v>
      </c>
      <c r="V9" s="82">
        <v>0</v>
      </c>
      <c r="W9" s="82">
        <v>0</v>
      </c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80" t="s">
        <v>162</v>
      </c>
      <c r="AR9" s="80" t="s">
        <v>162</v>
      </c>
      <c r="AS9" s="80" t="s">
        <v>162</v>
      </c>
      <c r="AT9" s="80" t="s">
        <v>162</v>
      </c>
      <c r="AU9" s="73" t="s">
        <v>161</v>
      </c>
      <c r="AV9" s="77">
        <v>0</v>
      </c>
      <c r="AW9" s="77">
        <v>0</v>
      </c>
      <c r="AX9" s="77">
        <v>0</v>
      </c>
      <c r="AY9" s="77">
        <v>0</v>
      </c>
      <c r="AZ9" s="77">
        <v>0</v>
      </c>
      <c r="BA9" s="77">
        <v>0</v>
      </c>
      <c r="BB9" s="77">
        <v>0</v>
      </c>
      <c r="BC9" s="77">
        <v>0</v>
      </c>
      <c r="BD9" s="77">
        <v>0</v>
      </c>
      <c r="BE9" s="77">
        <v>0</v>
      </c>
      <c r="BF9" s="37">
        <f>SUM(E9:BE9)</f>
        <v>46</v>
      </c>
    </row>
    <row r="10" spans="1:58" x14ac:dyDescent="0.2">
      <c r="A10" s="203"/>
      <c r="B10" s="160"/>
      <c r="C10" s="161"/>
      <c r="D10" s="49" t="s">
        <v>18</v>
      </c>
      <c r="E10" s="76">
        <v>1.5</v>
      </c>
      <c r="F10" s="76">
        <v>1.5</v>
      </c>
      <c r="G10" s="76">
        <v>1.5</v>
      </c>
      <c r="H10" s="76">
        <v>1.5</v>
      </c>
      <c r="I10" s="76">
        <v>1.5</v>
      </c>
      <c r="J10" s="76">
        <v>1.5</v>
      </c>
      <c r="K10" s="76">
        <v>1.5</v>
      </c>
      <c r="L10" s="76">
        <v>1.5</v>
      </c>
      <c r="M10" s="76">
        <v>1.5</v>
      </c>
      <c r="N10" s="76">
        <v>1.5</v>
      </c>
      <c r="O10" s="76">
        <v>1.5</v>
      </c>
      <c r="P10" s="76">
        <v>1.5</v>
      </c>
      <c r="Q10" s="76">
        <v>1.5</v>
      </c>
      <c r="R10" s="76">
        <v>1.5</v>
      </c>
      <c r="S10" s="76">
        <v>1</v>
      </c>
      <c r="T10" s="76">
        <v>1</v>
      </c>
      <c r="U10" s="73" t="s">
        <v>161</v>
      </c>
      <c r="V10" s="82">
        <v>0</v>
      </c>
      <c r="W10" s="82">
        <v>0</v>
      </c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80" t="s">
        <v>162</v>
      </c>
      <c r="AR10" s="80" t="s">
        <v>162</v>
      </c>
      <c r="AS10" s="80" t="s">
        <v>162</v>
      </c>
      <c r="AT10" s="80" t="s">
        <v>162</v>
      </c>
      <c r="AU10" s="73" t="s">
        <v>161</v>
      </c>
      <c r="AV10" s="77">
        <v>0</v>
      </c>
      <c r="AW10" s="77">
        <v>0</v>
      </c>
      <c r="AX10" s="77">
        <v>0</v>
      </c>
      <c r="AY10" s="77">
        <v>0</v>
      </c>
      <c r="AZ10" s="77">
        <v>0</v>
      </c>
      <c r="BA10" s="77">
        <v>0</v>
      </c>
      <c r="BB10" s="77">
        <v>0</v>
      </c>
      <c r="BC10" s="77">
        <v>0</v>
      </c>
      <c r="BD10" s="77">
        <v>0</v>
      </c>
      <c r="BE10" s="77">
        <v>0</v>
      </c>
      <c r="BF10" s="37">
        <f>SUM(E10:BE10)</f>
        <v>23</v>
      </c>
    </row>
    <row r="11" spans="1:58" s="8" customFormat="1" ht="11.25" customHeight="1" x14ac:dyDescent="0.2">
      <c r="A11" s="203"/>
      <c r="B11" s="194" t="s">
        <v>31</v>
      </c>
      <c r="C11" s="194" t="s">
        <v>48</v>
      </c>
      <c r="D11" s="144" t="s">
        <v>17</v>
      </c>
      <c r="E11" s="116">
        <f>E13+E15+E17</f>
        <v>7</v>
      </c>
      <c r="F11" s="116">
        <f t="shared" ref="F11:AP11" si="2">F13+F15+F17</f>
        <v>7</v>
      </c>
      <c r="G11" s="116">
        <f t="shared" si="2"/>
        <v>7</v>
      </c>
      <c r="H11" s="116">
        <f t="shared" si="2"/>
        <v>7</v>
      </c>
      <c r="I11" s="116">
        <f t="shared" si="2"/>
        <v>7</v>
      </c>
      <c r="J11" s="116">
        <f t="shared" si="2"/>
        <v>7</v>
      </c>
      <c r="K11" s="116">
        <f t="shared" si="2"/>
        <v>7</v>
      </c>
      <c r="L11" s="116">
        <f t="shared" si="2"/>
        <v>7</v>
      </c>
      <c r="M11" s="116">
        <f t="shared" si="2"/>
        <v>7</v>
      </c>
      <c r="N11" s="116">
        <f t="shared" si="2"/>
        <v>7</v>
      </c>
      <c r="O11" s="116">
        <f t="shared" si="2"/>
        <v>7</v>
      </c>
      <c r="P11" s="116">
        <f t="shared" si="2"/>
        <v>7</v>
      </c>
      <c r="Q11" s="116">
        <f t="shared" si="2"/>
        <v>7</v>
      </c>
      <c r="R11" s="116">
        <f t="shared" si="2"/>
        <v>7</v>
      </c>
      <c r="S11" s="116">
        <f t="shared" si="2"/>
        <v>7</v>
      </c>
      <c r="T11" s="116">
        <f t="shared" si="2"/>
        <v>7</v>
      </c>
      <c r="U11" s="116" t="s">
        <v>161</v>
      </c>
      <c r="V11" s="116">
        <f t="shared" si="2"/>
        <v>0</v>
      </c>
      <c r="W11" s="116">
        <f t="shared" si="2"/>
        <v>0</v>
      </c>
      <c r="X11" s="116">
        <f t="shared" si="2"/>
        <v>4</v>
      </c>
      <c r="Y11" s="116">
        <f t="shared" si="2"/>
        <v>4</v>
      </c>
      <c r="Z11" s="116">
        <f t="shared" si="2"/>
        <v>4</v>
      </c>
      <c r="AA11" s="116">
        <f t="shared" si="2"/>
        <v>4</v>
      </c>
      <c r="AB11" s="116">
        <f t="shared" si="2"/>
        <v>4</v>
      </c>
      <c r="AC11" s="116">
        <f t="shared" si="2"/>
        <v>4</v>
      </c>
      <c r="AD11" s="116">
        <f t="shared" si="2"/>
        <v>4</v>
      </c>
      <c r="AE11" s="116">
        <f t="shared" si="2"/>
        <v>4</v>
      </c>
      <c r="AF11" s="116">
        <f t="shared" si="2"/>
        <v>4</v>
      </c>
      <c r="AG11" s="116">
        <f t="shared" si="2"/>
        <v>4</v>
      </c>
      <c r="AH11" s="116">
        <f t="shared" si="2"/>
        <v>4</v>
      </c>
      <c r="AI11" s="116">
        <f t="shared" si="2"/>
        <v>4</v>
      </c>
      <c r="AJ11" s="116">
        <f t="shared" si="2"/>
        <v>4</v>
      </c>
      <c r="AK11" s="116">
        <f t="shared" si="2"/>
        <v>4</v>
      </c>
      <c r="AL11" s="116">
        <f t="shared" si="2"/>
        <v>4</v>
      </c>
      <c r="AM11" s="116">
        <f t="shared" si="2"/>
        <v>4</v>
      </c>
      <c r="AN11" s="116">
        <f t="shared" si="2"/>
        <v>4</v>
      </c>
      <c r="AO11" s="116">
        <f t="shared" si="2"/>
        <v>4</v>
      </c>
      <c r="AP11" s="116">
        <f t="shared" si="2"/>
        <v>4</v>
      </c>
      <c r="AQ11" s="116">
        <v>0</v>
      </c>
      <c r="AR11" s="116">
        <v>0</v>
      </c>
      <c r="AS11" s="116"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16">
        <v>0</v>
      </c>
      <c r="BE11" s="116">
        <v>0</v>
      </c>
      <c r="BF11" s="85">
        <f t="shared" ref="BF11:BF67" si="3">SUM(E11:BE11)</f>
        <v>188</v>
      </c>
    </row>
    <row r="12" spans="1:58" s="8" customFormat="1" x14ac:dyDescent="0.2">
      <c r="A12" s="203"/>
      <c r="B12" s="195"/>
      <c r="C12" s="195"/>
      <c r="D12" s="144" t="s">
        <v>18</v>
      </c>
      <c r="E12" s="145">
        <f>E14+E16+E18</f>
        <v>4.5</v>
      </c>
      <c r="F12" s="145">
        <f t="shared" ref="F12:AP12" si="4">F14+F16+F18</f>
        <v>4.5</v>
      </c>
      <c r="G12" s="145">
        <f t="shared" si="4"/>
        <v>4.5</v>
      </c>
      <c r="H12" s="145">
        <f t="shared" si="4"/>
        <v>4.5</v>
      </c>
      <c r="I12" s="145">
        <f t="shared" si="4"/>
        <v>4.5</v>
      </c>
      <c r="J12" s="145">
        <f t="shared" si="4"/>
        <v>4.5</v>
      </c>
      <c r="K12" s="145">
        <f t="shared" si="4"/>
        <v>4.5</v>
      </c>
      <c r="L12" s="145">
        <f t="shared" si="4"/>
        <v>4.5</v>
      </c>
      <c r="M12" s="145">
        <f t="shared" si="4"/>
        <v>4.5</v>
      </c>
      <c r="N12" s="145">
        <f t="shared" si="4"/>
        <v>4.5</v>
      </c>
      <c r="O12" s="145">
        <f t="shared" si="4"/>
        <v>4.5</v>
      </c>
      <c r="P12" s="145">
        <f t="shared" si="4"/>
        <v>4.5</v>
      </c>
      <c r="Q12" s="145">
        <f t="shared" si="4"/>
        <v>4.5</v>
      </c>
      <c r="R12" s="145">
        <f t="shared" si="4"/>
        <v>4.5</v>
      </c>
      <c r="S12" s="145">
        <f t="shared" si="4"/>
        <v>4.5</v>
      </c>
      <c r="T12" s="145">
        <f t="shared" si="4"/>
        <v>4.5</v>
      </c>
      <c r="U12" s="145" t="s">
        <v>161</v>
      </c>
      <c r="V12" s="145">
        <f t="shared" si="4"/>
        <v>0</v>
      </c>
      <c r="W12" s="145">
        <f t="shared" si="4"/>
        <v>0</v>
      </c>
      <c r="X12" s="145">
        <f t="shared" si="4"/>
        <v>2</v>
      </c>
      <c r="Y12" s="145">
        <f t="shared" si="4"/>
        <v>2</v>
      </c>
      <c r="Z12" s="145">
        <f t="shared" si="4"/>
        <v>2</v>
      </c>
      <c r="AA12" s="145">
        <f t="shared" si="4"/>
        <v>2</v>
      </c>
      <c r="AB12" s="145">
        <f t="shared" si="4"/>
        <v>2</v>
      </c>
      <c r="AC12" s="145">
        <f t="shared" si="4"/>
        <v>2</v>
      </c>
      <c r="AD12" s="145">
        <f t="shared" si="4"/>
        <v>2</v>
      </c>
      <c r="AE12" s="145">
        <f t="shared" si="4"/>
        <v>2</v>
      </c>
      <c r="AF12" s="145">
        <f t="shared" si="4"/>
        <v>2</v>
      </c>
      <c r="AG12" s="145">
        <f t="shared" si="4"/>
        <v>2</v>
      </c>
      <c r="AH12" s="145">
        <f t="shared" si="4"/>
        <v>2</v>
      </c>
      <c r="AI12" s="145">
        <f t="shared" si="4"/>
        <v>2</v>
      </c>
      <c r="AJ12" s="145">
        <f t="shared" si="4"/>
        <v>2</v>
      </c>
      <c r="AK12" s="145">
        <f t="shared" si="4"/>
        <v>2</v>
      </c>
      <c r="AL12" s="145">
        <f t="shared" si="4"/>
        <v>2</v>
      </c>
      <c r="AM12" s="145">
        <f t="shared" si="4"/>
        <v>2</v>
      </c>
      <c r="AN12" s="145">
        <f t="shared" si="4"/>
        <v>2</v>
      </c>
      <c r="AO12" s="145">
        <f t="shared" si="4"/>
        <v>2</v>
      </c>
      <c r="AP12" s="145">
        <f t="shared" si="4"/>
        <v>2</v>
      </c>
      <c r="AQ12" s="145">
        <v>0</v>
      </c>
      <c r="AR12" s="145">
        <v>0</v>
      </c>
      <c r="AS12" s="145">
        <v>0</v>
      </c>
      <c r="AT12" s="145">
        <v>0</v>
      </c>
      <c r="AU12" s="145">
        <v>0</v>
      </c>
      <c r="AV12" s="145">
        <v>0</v>
      </c>
      <c r="AW12" s="145">
        <v>0</v>
      </c>
      <c r="AX12" s="145">
        <v>0</v>
      </c>
      <c r="AY12" s="145">
        <v>0</v>
      </c>
      <c r="AZ12" s="145">
        <v>0</v>
      </c>
      <c r="BA12" s="145">
        <v>0</v>
      </c>
      <c r="BB12" s="145">
        <v>0</v>
      </c>
      <c r="BC12" s="145">
        <v>0</v>
      </c>
      <c r="BD12" s="145">
        <v>0</v>
      </c>
      <c r="BE12" s="145">
        <v>0</v>
      </c>
      <c r="BF12" s="85">
        <f t="shared" si="3"/>
        <v>110</v>
      </c>
    </row>
    <row r="13" spans="1:58" x14ac:dyDescent="0.2">
      <c r="A13" s="203"/>
      <c r="B13" s="161" t="s">
        <v>32</v>
      </c>
      <c r="C13" s="159" t="s">
        <v>20</v>
      </c>
      <c r="D13" s="49" t="s">
        <v>17</v>
      </c>
      <c r="E13" s="41">
        <v>3</v>
      </c>
      <c r="F13" s="41">
        <v>3</v>
      </c>
      <c r="G13" s="41">
        <v>3</v>
      </c>
      <c r="H13" s="41">
        <v>3</v>
      </c>
      <c r="I13" s="41">
        <v>3</v>
      </c>
      <c r="J13" s="41">
        <v>3</v>
      </c>
      <c r="K13" s="41">
        <v>3</v>
      </c>
      <c r="L13" s="41">
        <v>3</v>
      </c>
      <c r="M13" s="41">
        <v>3</v>
      </c>
      <c r="N13" s="41">
        <v>3</v>
      </c>
      <c r="O13" s="41">
        <v>3</v>
      </c>
      <c r="P13" s="41">
        <v>3</v>
      </c>
      <c r="Q13" s="41">
        <v>3</v>
      </c>
      <c r="R13" s="41">
        <v>3</v>
      </c>
      <c r="S13" s="41">
        <v>3</v>
      </c>
      <c r="T13" s="41">
        <v>3</v>
      </c>
      <c r="U13" s="74" t="s">
        <v>161</v>
      </c>
      <c r="V13" s="47">
        <v>0</v>
      </c>
      <c r="W13" s="47">
        <v>0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0"/>
      <c r="AI13" s="10"/>
      <c r="AJ13" s="10"/>
      <c r="AK13" s="10"/>
      <c r="AL13" s="11"/>
      <c r="AM13" s="10"/>
      <c r="AN13" s="10"/>
      <c r="AO13" s="10"/>
      <c r="AP13" s="10"/>
      <c r="AQ13" s="47" t="s">
        <v>162</v>
      </c>
      <c r="AR13" s="47" t="s">
        <v>162</v>
      </c>
      <c r="AS13" s="47" t="s">
        <v>162</v>
      </c>
      <c r="AT13" s="47" t="s">
        <v>162</v>
      </c>
      <c r="AU13" s="73" t="s">
        <v>161</v>
      </c>
      <c r="AV13" s="77">
        <v>0</v>
      </c>
      <c r="AW13" s="77">
        <v>0</v>
      </c>
      <c r="AX13" s="77">
        <v>0</v>
      </c>
      <c r="AY13" s="77">
        <v>0</v>
      </c>
      <c r="AZ13" s="77">
        <v>0</v>
      </c>
      <c r="BA13" s="77">
        <v>0</v>
      </c>
      <c r="BB13" s="77">
        <v>0</v>
      </c>
      <c r="BC13" s="77">
        <v>0</v>
      </c>
      <c r="BD13" s="77">
        <v>0</v>
      </c>
      <c r="BE13" s="77">
        <v>0</v>
      </c>
      <c r="BF13" s="37">
        <f t="shared" si="3"/>
        <v>48</v>
      </c>
    </row>
    <row r="14" spans="1:58" x14ac:dyDescent="0.2">
      <c r="A14" s="203"/>
      <c r="B14" s="161"/>
      <c r="C14" s="160"/>
      <c r="D14" s="49" t="s">
        <v>18</v>
      </c>
      <c r="E14" s="48">
        <v>1.5</v>
      </c>
      <c r="F14" s="48">
        <v>1.5</v>
      </c>
      <c r="G14" s="48">
        <v>1.5</v>
      </c>
      <c r="H14" s="48">
        <v>1.5</v>
      </c>
      <c r="I14" s="48">
        <v>1.5</v>
      </c>
      <c r="J14" s="48">
        <v>1.5</v>
      </c>
      <c r="K14" s="48">
        <v>1.5</v>
      </c>
      <c r="L14" s="48">
        <v>1.5</v>
      </c>
      <c r="M14" s="48">
        <v>1.5</v>
      </c>
      <c r="N14" s="48">
        <v>1.5</v>
      </c>
      <c r="O14" s="48">
        <v>1.5</v>
      </c>
      <c r="P14" s="48">
        <v>1.5</v>
      </c>
      <c r="Q14" s="48">
        <v>1.5</v>
      </c>
      <c r="R14" s="48">
        <v>1.5</v>
      </c>
      <c r="S14" s="48">
        <v>1.5</v>
      </c>
      <c r="T14" s="48">
        <v>1.5</v>
      </c>
      <c r="U14" s="74" t="s">
        <v>161</v>
      </c>
      <c r="V14" s="47">
        <v>0</v>
      </c>
      <c r="W14" s="47">
        <v>0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0"/>
      <c r="AI14" s="10"/>
      <c r="AJ14" s="10"/>
      <c r="AK14" s="10"/>
      <c r="AL14" s="11"/>
      <c r="AM14" s="10"/>
      <c r="AN14" s="10"/>
      <c r="AO14" s="10"/>
      <c r="AP14" s="10"/>
      <c r="AQ14" s="47" t="s">
        <v>162</v>
      </c>
      <c r="AR14" s="47" t="s">
        <v>162</v>
      </c>
      <c r="AS14" s="47" t="s">
        <v>162</v>
      </c>
      <c r="AT14" s="47" t="s">
        <v>162</v>
      </c>
      <c r="AU14" s="73" t="s">
        <v>161</v>
      </c>
      <c r="AV14" s="77">
        <v>0</v>
      </c>
      <c r="AW14" s="77">
        <v>0</v>
      </c>
      <c r="AX14" s="77">
        <v>0</v>
      </c>
      <c r="AY14" s="77">
        <v>0</v>
      </c>
      <c r="AZ14" s="77">
        <v>0</v>
      </c>
      <c r="BA14" s="77">
        <v>0</v>
      </c>
      <c r="BB14" s="77">
        <v>0</v>
      </c>
      <c r="BC14" s="77">
        <v>0</v>
      </c>
      <c r="BD14" s="77">
        <v>0</v>
      </c>
      <c r="BE14" s="77">
        <v>0</v>
      </c>
      <c r="BF14" s="37">
        <f t="shared" si="3"/>
        <v>24</v>
      </c>
    </row>
    <row r="15" spans="1:58" x14ac:dyDescent="0.2">
      <c r="A15" s="203"/>
      <c r="B15" s="161" t="s">
        <v>33</v>
      </c>
      <c r="C15" s="161" t="s">
        <v>19</v>
      </c>
      <c r="D15" s="49" t="s">
        <v>17</v>
      </c>
      <c r="E15" s="41">
        <v>2</v>
      </c>
      <c r="F15" s="41">
        <v>2</v>
      </c>
      <c r="G15" s="41">
        <v>2</v>
      </c>
      <c r="H15" s="41">
        <v>2</v>
      </c>
      <c r="I15" s="41">
        <v>2</v>
      </c>
      <c r="J15" s="41">
        <v>2</v>
      </c>
      <c r="K15" s="41">
        <v>2</v>
      </c>
      <c r="L15" s="41">
        <v>2</v>
      </c>
      <c r="M15" s="41">
        <v>2</v>
      </c>
      <c r="N15" s="41">
        <v>2</v>
      </c>
      <c r="O15" s="41">
        <v>2</v>
      </c>
      <c r="P15" s="41">
        <v>2</v>
      </c>
      <c r="Q15" s="41">
        <v>2</v>
      </c>
      <c r="R15" s="41">
        <v>2</v>
      </c>
      <c r="S15" s="41">
        <v>2</v>
      </c>
      <c r="T15" s="41">
        <v>2</v>
      </c>
      <c r="U15" s="74" t="s">
        <v>161</v>
      </c>
      <c r="V15" s="47">
        <v>0</v>
      </c>
      <c r="W15" s="47">
        <v>0</v>
      </c>
      <c r="X15" s="38">
        <v>2</v>
      </c>
      <c r="Y15" s="38">
        <v>2</v>
      </c>
      <c r="Z15" s="38">
        <v>2</v>
      </c>
      <c r="AA15" s="38">
        <v>2</v>
      </c>
      <c r="AB15" s="38">
        <v>2</v>
      </c>
      <c r="AC15" s="38">
        <v>2</v>
      </c>
      <c r="AD15" s="38">
        <v>2</v>
      </c>
      <c r="AE15" s="38">
        <v>2</v>
      </c>
      <c r="AF15" s="38">
        <v>2</v>
      </c>
      <c r="AG15" s="38">
        <v>2</v>
      </c>
      <c r="AH15" s="38">
        <v>2</v>
      </c>
      <c r="AI15" s="38">
        <v>2</v>
      </c>
      <c r="AJ15" s="38">
        <v>2</v>
      </c>
      <c r="AK15" s="38">
        <v>2</v>
      </c>
      <c r="AL15" s="38">
        <v>2</v>
      </c>
      <c r="AM15" s="38">
        <v>2</v>
      </c>
      <c r="AN15" s="38">
        <v>2</v>
      </c>
      <c r="AO15" s="38">
        <v>2</v>
      </c>
      <c r="AP15" s="38">
        <v>2</v>
      </c>
      <c r="AQ15" s="47" t="s">
        <v>162</v>
      </c>
      <c r="AR15" s="47" t="s">
        <v>162</v>
      </c>
      <c r="AS15" s="47" t="s">
        <v>162</v>
      </c>
      <c r="AT15" s="47" t="s">
        <v>162</v>
      </c>
      <c r="AU15" s="73" t="s">
        <v>161</v>
      </c>
      <c r="AV15" s="77">
        <v>0</v>
      </c>
      <c r="AW15" s="77">
        <v>0</v>
      </c>
      <c r="AX15" s="77">
        <v>0</v>
      </c>
      <c r="AY15" s="77">
        <v>0</v>
      </c>
      <c r="AZ15" s="77">
        <v>0</v>
      </c>
      <c r="BA15" s="77">
        <v>0</v>
      </c>
      <c r="BB15" s="77">
        <v>0</v>
      </c>
      <c r="BC15" s="77">
        <v>0</v>
      </c>
      <c r="BD15" s="77">
        <v>0</v>
      </c>
      <c r="BE15" s="77">
        <v>0</v>
      </c>
      <c r="BF15" s="37">
        <f t="shared" si="3"/>
        <v>70</v>
      </c>
    </row>
    <row r="16" spans="1:58" x14ac:dyDescent="0.2">
      <c r="A16" s="203"/>
      <c r="B16" s="161"/>
      <c r="C16" s="161"/>
      <c r="D16" s="49" t="s">
        <v>18</v>
      </c>
      <c r="E16" s="41">
        <v>1</v>
      </c>
      <c r="F16" s="41">
        <v>1</v>
      </c>
      <c r="G16" s="41">
        <v>1</v>
      </c>
      <c r="H16" s="41">
        <v>1</v>
      </c>
      <c r="I16" s="41">
        <v>1</v>
      </c>
      <c r="J16" s="41">
        <v>1</v>
      </c>
      <c r="K16" s="41">
        <v>1</v>
      </c>
      <c r="L16" s="41">
        <v>1</v>
      </c>
      <c r="M16" s="41">
        <v>1</v>
      </c>
      <c r="N16" s="41">
        <v>1</v>
      </c>
      <c r="O16" s="41">
        <v>1</v>
      </c>
      <c r="P16" s="41">
        <v>1</v>
      </c>
      <c r="Q16" s="41">
        <v>1</v>
      </c>
      <c r="R16" s="41">
        <v>1</v>
      </c>
      <c r="S16" s="41">
        <v>1</v>
      </c>
      <c r="T16" s="41">
        <v>1</v>
      </c>
      <c r="U16" s="74" t="s">
        <v>161</v>
      </c>
      <c r="V16" s="47">
        <v>0</v>
      </c>
      <c r="W16" s="47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47" t="s">
        <v>162</v>
      </c>
      <c r="AR16" s="47" t="s">
        <v>162</v>
      </c>
      <c r="AS16" s="47" t="s">
        <v>162</v>
      </c>
      <c r="AT16" s="47" t="s">
        <v>162</v>
      </c>
      <c r="AU16" s="73" t="s">
        <v>161</v>
      </c>
      <c r="AV16" s="77">
        <v>0</v>
      </c>
      <c r="AW16" s="77">
        <v>0</v>
      </c>
      <c r="AX16" s="77">
        <v>0</v>
      </c>
      <c r="AY16" s="77">
        <v>0</v>
      </c>
      <c r="AZ16" s="77">
        <v>0</v>
      </c>
      <c r="BA16" s="77">
        <v>0</v>
      </c>
      <c r="BB16" s="77">
        <v>0</v>
      </c>
      <c r="BC16" s="77">
        <v>0</v>
      </c>
      <c r="BD16" s="77">
        <v>0</v>
      </c>
      <c r="BE16" s="77">
        <v>0</v>
      </c>
      <c r="BF16" s="37">
        <f t="shared" si="3"/>
        <v>16</v>
      </c>
    </row>
    <row r="17" spans="1:58" x14ac:dyDescent="0.2">
      <c r="A17" s="203"/>
      <c r="B17" s="161" t="s">
        <v>62</v>
      </c>
      <c r="C17" s="161" t="s">
        <v>21</v>
      </c>
      <c r="D17" s="49" t="s">
        <v>17</v>
      </c>
      <c r="E17" s="41">
        <v>2</v>
      </c>
      <c r="F17" s="41">
        <v>2</v>
      </c>
      <c r="G17" s="41">
        <v>2</v>
      </c>
      <c r="H17" s="41">
        <v>2</v>
      </c>
      <c r="I17" s="41">
        <v>2</v>
      </c>
      <c r="J17" s="41">
        <v>2</v>
      </c>
      <c r="K17" s="41">
        <v>2</v>
      </c>
      <c r="L17" s="41">
        <v>2</v>
      </c>
      <c r="M17" s="41">
        <v>2</v>
      </c>
      <c r="N17" s="41">
        <v>2</v>
      </c>
      <c r="O17" s="41">
        <v>2</v>
      </c>
      <c r="P17" s="41">
        <v>2</v>
      </c>
      <c r="Q17" s="41">
        <v>2</v>
      </c>
      <c r="R17" s="41">
        <v>2</v>
      </c>
      <c r="S17" s="41">
        <v>2</v>
      </c>
      <c r="T17" s="41">
        <v>2</v>
      </c>
      <c r="U17" s="74" t="s">
        <v>161</v>
      </c>
      <c r="V17" s="47">
        <v>0</v>
      </c>
      <c r="W17" s="47">
        <v>0</v>
      </c>
      <c r="X17" s="38">
        <v>2</v>
      </c>
      <c r="Y17" s="38">
        <v>2</v>
      </c>
      <c r="Z17" s="38">
        <v>2</v>
      </c>
      <c r="AA17" s="38">
        <v>2</v>
      </c>
      <c r="AB17" s="38">
        <v>2</v>
      </c>
      <c r="AC17" s="38">
        <v>2</v>
      </c>
      <c r="AD17" s="38">
        <v>2</v>
      </c>
      <c r="AE17" s="38">
        <v>2</v>
      </c>
      <c r="AF17" s="38">
        <v>2</v>
      </c>
      <c r="AG17" s="38">
        <v>2</v>
      </c>
      <c r="AH17" s="38">
        <v>2</v>
      </c>
      <c r="AI17" s="38">
        <v>2</v>
      </c>
      <c r="AJ17" s="38">
        <v>2</v>
      </c>
      <c r="AK17" s="38">
        <v>2</v>
      </c>
      <c r="AL17" s="38">
        <v>2</v>
      </c>
      <c r="AM17" s="38">
        <v>2</v>
      </c>
      <c r="AN17" s="38">
        <v>2</v>
      </c>
      <c r="AO17" s="38">
        <v>2</v>
      </c>
      <c r="AP17" s="38">
        <v>2</v>
      </c>
      <c r="AQ17" s="47" t="s">
        <v>162</v>
      </c>
      <c r="AR17" s="47" t="s">
        <v>162</v>
      </c>
      <c r="AS17" s="47" t="s">
        <v>162</v>
      </c>
      <c r="AT17" s="47" t="s">
        <v>162</v>
      </c>
      <c r="AU17" s="73" t="s">
        <v>161</v>
      </c>
      <c r="AV17" s="77">
        <v>0</v>
      </c>
      <c r="AW17" s="77">
        <v>0</v>
      </c>
      <c r="AX17" s="77">
        <v>0</v>
      </c>
      <c r="AY17" s="77">
        <v>0</v>
      </c>
      <c r="AZ17" s="77">
        <v>0</v>
      </c>
      <c r="BA17" s="77">
        <v>0</v>
      </c>
      <c r="BB17" s="77">
        <v>0</v>
      </c>
      <c r="BC17" s="77">
        <v>0</v>
      </c>
      <c r="BD17" s="77">
        <v>0</v>
      </c>
      <c r="BE17" s="77">
        <v>0</v>
      </c>
      <c r="BF17" s="37">
        <f t="shared" si="3"/>
        <v>70</v>
      </c>
    </row>
    <row r="18" spans="1:58" x14ac:dyDescent="0.2">
      <c r="A18" s="203"/>
      <c r="B18" s="161"/>
      <c r="C18" s="161"/>
      <c r="D18" s="49" t="s">
        <v>18</v>
      </c>
      <c r="E18" s="41">
        <v>2</v>
      </c>
      <c r="F18" s="41">
        <v>2</v>
      </c>
      <c r="G18" s="41">
        <v>2</v>
      </c>
      <c r="H18" s="41">
        <v>2</v>
      </c>
      <c r="I18" s="41">
        <v>2</v>
      </c>
      <c r="J18" s="41">
        <v>2</v>
      </c>
      <c r="K18" s="41">
        <v>2</v>
      </c>
      <c r="L18" s="41">
        <v>2</v>
      </c>
      <c r="M18" s="41">
        <v>2</v>
      </c>
      <c r="N18" s="41">
        <v>2</v>
      </c>
      <c r="O18" s="41">
        <v>2</v>
      </c>
      <c r="P18" s="41">
        <v>2</v>
      </c>
      <c r="Q18" s="41">
        <v>2</v>
      </c>
      <c r="R18" s="41">
        <v>2</v>
      </c>
      <c r="S18" s="41">
        <v>2</v>
      </c>
      <c r="T18" s="41">
        <v>2</v>
      </c>
      <c r="U18" s="74" t="s">
        <v>161</v>
      </c>
      <c r="V18" s="47">
        <v>0</v>
      </c>
      <c r="W18" s="47">
        <v>0</v>
      </c>
      <c r="X18" s="38">
        <v>2</v>
      </c>
      <c r="Y18" s="38">
        <v>2</v>
      </c>
      <c r="Z18" s="38">
        <v>2</v>
      </c>
      <c r="AA18" s="38">
        <v>2</v>
      </c>
      <c r="AB18" s="38">
        <v>2</v>
      </c>
      <c r="AC18" s="38">
        <v>2</v>
      </c>
      <c r="AD18" s="38">
        <v>2</v>
      </c>
      <c r="AE18" s="38">
        <v>2</v>
      </c>
      <c r="AF18" s="38">
        <v>2</v>
      </c>
      <c r="AG18" s="38">
        <v>2</v>
      </c>
      <c r="AH18" s="38">
        <v>2</v>
      </c>
      <c r="AI18" s="38">
        <v>2</v>
      </c>
      <c r="AJ18" s="38">
        <v>2</v>
      </c>
      <c r="AK18" s="38">
        <v>2</v>
      </c>
      <c r="AL18" s="38">
        <v>2</v>
      </c>
      <c r="AM18" s="38">
        <v>2</v>
      </c>
      <c r="AN18" s="38">
        <v>2</v>
      </c>
      <c r="AO18" s="38">
        <v>2</v>
      </c>
      <c r="AP18" s="38">
        <v>2</v>
      </c>
      <c r="AQ18" s="47" t="s">
        <v>162</v>
      </c>
      <c r="AR18" s="47" t="s">
        <v>162</v>
      </c>
      <c r="AS18" s="47" t="s">
        <v>162</v>
      </c>
      <c r="AT18" s="47" t="s">
        <v>162</v>
      </c>
      <c r="AU18" s="73" t="s">
        <v>161</v>
      </c>
      <c r="AV18" s="77">
        <v>0</v>
      </c>
      <c r="AW18" s="77">
        <v>0</v>
      </c>
      <c r="AX18" s="77">
        <v>0</v>
      </c>
      <c r="AY18" s="77">
        <v>0</v>
      </c>
      <c r="AZ18" s="77">
        <v>0</v>
      </c>
      <c r="BA18" s="77">
        <v>0</v>
      </c>
      <c r="BB18" s="77">
        <v>0</v>
      </c>
      <c r="BC18" s="77">
        <v>0</v>
      </c>
      <c r="BD18" s="77">
        <v>0</v>
      </c>
      <c r="BE18" s="77">
        <v>0</v>
      </c>
      <c r="BF18" s="37">
        <f t="shared" si="3"/>
        <v>70</v>
      </c>
    </row>
    <row r="19" spans="1:58" s="8" customFormat="1" ht="11.25" customHeight="1" x14ac:dyDescent="0.2">
      <c r="A19" s="203"/>
      <c r="B19" s="201" t="s">
        <v>34</v>
      </c>
      <c r="C19" s="194" t="s">
        <v>35</v>
      </c>
      <c r="D19" s="144" t="s">
        <v>17</v>
      </c>
      <c r="E19" s="85">
        <f>E21+E23</f>
        <v>4</v>
      </c>
      <c r="F19" s="85">
        <f t="shared" ref="F19:AP19" si="5">F21+F23</f>
        <v>4</v>
      </c>
      <c r="G19" s="85">
        <f t="shared" si="5"/>
        <v>4</v>
      </c>
      <c r="H19" s="85">
        <f t="shared" si="5"/>
        <v>4</v>
      </c>
      <c r="I19" s="85">
        <f t="shared" si="5"/>
        <v>4</v>
      </c>
      <c r="J19" s="85">
        <f t="shared" si="5"/>
        <v>4</v>
      </c>
      <c r="K19" s="85">
        <f t="shared" si="5"/>
        <v>4</v>
      </c>
      <c r="L19" s="85">
        <f t="shared" si="5"/>
        <v>4</v>
      </c>
      <c r="M19" s="85">
        <f t="shared" si="5"/>
        <v>4</v>
      </c>
      <c r="N19" s="85">
        <f t="shared" si="5"/>
        <v>4</v>
      </c>
      <c r="O19" s="85">
        <f t="shared" si="5"/>
        <v>4</v>
      </c>
      <c r="P19" s="85">
        <f t="shared" si="5"/>
        <v>4</v>
      </c>
      <c r="Q19" s="85">
        <f t="shared" si="5"/>
        <v>5</v>
      </c>
      <c r="R19" s="85">
        <f t="shared" si="5"/>
        <v>5</v>
      </c>
      <c r="S19" s="85">
        <f t="shared" si="5"/>
        <v>5</v>
      </c>
      <c r="T19" s="85">
        <f t="shared" si="5"/>
        <v>4</v>
      </c>
      <c r="U19" s="85" t="s">
        <v>161</v>
      </c>
      <c r="V19" s="85">
        <f t="shared" si="5"/>
        <v>0</v>
      </c>
      <c r="W19" s="85">
        <f t="shared" si="5"/>
        <v>0</v>
      </c>
      <c r="X19" s="85">
        <f>X21+X23</f>
        <v>3</v>
      </c>
      <c r="Y19" s="85">
        <f t="shared" si="5"/>
        <v>3</v>
      </c>
      <c r="Z19" s="85">
        <f t="shared" si="5"/>
        <v>3</v>
      </c>
      <c r="AA19" s="85">
        <f t="shared" si="5"/>
        <v>3</v>
      </c>
      <c r="AB19" s="85">
        <f t="shared" si="5"/>
        <v>3</v>
      </c>
      <c r="AC19" s="85">
        <f t="shared" si="5"/>
        <v>3</v>
      </c>
      <c r="AD19" s="85">
        <f t="shared" si="5"/>
        <v>3</v>
      </c>
      <c r="AE19" s="85">
        <f t="shared" si="5"/>
        <v>3</v>
      </c>
      <c r="AF19" s="85">
        <f t="shared" si="5"/>
        <v>3</v>
      </c>
      <c r="AG19" s="85">
        <f t="shared" si="5"/>
        <v>3</v>
      </c>
      <c r="AH19" s="85">
        <f t="shared" si="5"/>
        <v>3</v>
      </c>
      <c r="AI19" s="85">
        <f t="shared" si="5"/>
        <v>3</v>
      </c>
      <c r="AJ19" s="85">
        <f t="shared" si="5"/>
        <v>3</v>
      </c>
      <c r="AK19" s="85">
        <f t="shared" si="5"/>
        <v>3</v>
      </c>
      <c r="AL19" s="85">
        <f t="shared" si="5"/>
        <v>3</v>
      </c>
      <c r="AM19" s="85">
        <f t="shared" si="5"/>
        <v>3</v>
      </c>
      <c r="AN19" s="85">
        <f t="shared" si="5"/>
        <v>3</v>
      </c>
      <c r="AO19" s="85">
        <f t="shared" si="5"/>
        <v>3</v>
      </c>
      <c r="AP19" s="85">
        <f t="shared" si="5"/>
        <v>3</v>
      </c>
      <c r="AQ19" s="85">
        <v>0</v>
      </c>
      <c r="AR19" s="85">
        <v>0</v>
      </c>
      <c r="AS19" s="85">
        <v>0</v>
      </c>
      <c r="AT19" s="85">
        <v>0</v>
      </c>
      <c r="AU19" s="85" t="s">
        <v>161</v>
      </c>
      <c r="AV19" s="85">
        <f t="shared" ref="AV19:BE19" si="6">AV21</f>
        <v>0</v>
      </c>
      <c r="AW19" s="85">
        <f t="shared" si="6"/>
        <v>0</v>
      </c>
      <c r="AX19" s="85">
        <f t="shared" si="6"/>
        <v>0</v>
      </c>
      <c r="AY19" s="85">
        <f t="shared" si="6"/>
        <v>0</v>
      </c>
      <c r="AZ19" s="85">
        <f t="shared" si="6"/>
        <v>0</v>
      </c>
      <c r="BA19" s="85">
        <f t="shared" si="6"/>
        <v>0</v>
      </c>
      <c r="BB19" s="85">
        <f t="shared" si="6"/>
        <v>0</v>
      </c>
      <c r="BC19" s="85">
        <f t="shared" si="6"/>
        <v>0</v>
      </c>
      <c r="BD19" s="85">
        <f t="shared" si="6"/>
        <v>0</v>
      </c>
      <c r="BE19" s="85">
        <f t="shared" si="6"/>
        <v>0</v>
      </c>
      <c r="BF19" s="85">
        <f t="shared" si="3"/>
        <v>124</v>
      </c>
    </row>
    <row r="20" spans="1:58" s="8" customFormat="1" x14ac:dyDescent="0.2">
      <c r="A20" s="203"/>
      <c r="B20" s="201"/>
      <c r="C20" s="195"/>
      <c r="D20" s="144" t="s">
        <v>18</v>
      </c>
      <c r="E20" s="85">
        <f>E22+E24</f>
        <v>2</v>
      </c>
      <c r="F20" s="85">
        <f t="shared" ref="F20:AP20" si="7">F22+F24</f>
        <v>2</v>
      </c>
      <c r="G20" s="85">
        <f t="shared" si="7"/>
        <v>2</v>
      </c>
      <c r="H20" s="85">
        <f t="shared" si="7"/>
        <v>2</v>
      </c>
      <c r="I20" s="85">
        <f t="shared" si="7"/>
        <v>2</v>
      </c>
      <c r="J20" s="85">
        <f t="shared" si="7"/>
        <v>2</v>
      </c>
      <c r="K20" s="85">
        <f t="shared" si="7"/>
        <v>2</v>
      </c>
      <c r="L20" s="85">
        <f t="shared" si="7"/>
        <v>2</v>
      </c>
      <c r="M20" s="85">
        <f t="shared" si="7"/>
        <v>2</v>
      </c>
      <c r="N20" s="85">
        <f t="shared" si="7"/>
        <v>2</v>
      </c>
      <c r="O20" s="85">
        <f t="shared" si="7"/>
        <v>2</v>
      </c>
      <c r="P20" s="85">
        <f t="shared" si="7"/>
        <v>2</v>
      </c>
      <c r="Q20" s="85">
        <f t="shared" si="7"/>
        <v>2.5</v>
      </c>
      <c r="R20" s="85">
        <f t="shared" si="7"/>
        <v>2.5</v>
      </c>
      <c r="S20" s="85">
        <f t="shared" si="7"/>
        <v>2.5</v>
      </c>
      <c r="T20" s="85">
        <f t="shared" si="7"/>
        <v>2</v>
      </c>
      <c r="U20" s="85" t="s">
        <v>161</v>
      </c>
      <c r="V20" s="85">
        <f t="shared" si="7"/>
        <v>0</v>
      </c>
      <c r="W20" s="85">
        <f t="shared" si="7"/>
        <v>0</v>
      </c>
      <c r="X20" s="85">
        <f t="shared" si="7"/>
        <v>1.5</v>
      </c>
      <c r="Y20" s="85">
        <f t="shared" si="7"/>
        <v>1.5</v>
      </c>
      <c r="Z20" s="85">
        <f t="shared" si="7"/>
        <v>1.5</v>
      </c>
      <c r="AA20" s="85">
        <f t="shared" si="7"/>
        <v>1.5</v>
      </c>
      <c r="AB20" s="85">
        <f t="shared" si="7"/>
        <v>1.5</v>
      </c>
      <c r="AC20" s="85">
        <f t="shared" si="7"/>
        <v>1.5</v>
      </c>
      <c r="AD20" s="85">
        <f t="shared" si="7"/>
        <v>1.5</v>
      </c>
      <c r="AE20" s="85">
        <f t="shared" si="7"/>
        <v>1.5</v>
      </c>
      <c r="AF20" s="85">
        <f t="shared" si="7"/>
        <v>1.5</v>
      </c>
      <c r="AG20" s="85">
        <f t="shared" si="7"/>
        <v>1.5</v>
      </c>
      <c r="AH20" s="85">
        <f t="shared" si="7"/>
        <v>1.5</v>
      </c>
      <c r="AI20" s="85">
        <f t="shared" si="7"/>
        <v>1.5</v>
      </c>
      <c r="AJ20" s="85">
        <f t="shared" si="7"/>
        <v>1.5</v>
      </c>
      <c r="AK20" s="85">
        <f t="shared" si="7"/>
        <v>1.5</v>
      </c>
      <c r="AL20" s="85">
        <f t="shared" si="7"/>
        <v>1.5</v>
      </c>
      <c r="AM20" s="85">
        <f t="shared" si="7"/>
        <v>1.5</v>
      </c>
      <c r="AN20" s="85">
        <f t="shared" si="7"/>
        <v>1.5</v>
      </c>
      <c r="AO20" s="85">
        <f t="shared" si="7"/>
        <v>1.5</v>
      </c>
      <c r="AP20" s="85">
        <f t="shared" si="7"/>
        <v>1.5</v>
      </c>
      <c r="AQ20" s="85">
        <v>0</v>
      </c>
      <c r="AR20" s="85">
        <v>0</v>
      </c>
      <c r="AS20" s="85">
        <v>0</v>
      </c>
      <c r="AT20" s="85">
        <v>0</v>
      </c>
      <c r="AU20" s="85" t="s">
        <v>161</v>
      </c>
      <c r="AV20" s="85">
        <f t="shared" ref="AV20:BE20" si="8">AV22</f>
        <v>0</v>
      </c>
      <c r="AW20" s="85">
        <f t="shared" si="8"/>
        <v>0</v>
      </c>
      <c r="AX20" s="85">
        <f t="shared" si="8"/>
        <v>0</v>
      </c>
      <c r="AY20" s="85">
        <f t="shared" si="8"/>
        <v>0</v>
      </c>
      <c r="AZ20" s="85">
        <f t="shared" si="8"/>
        <v>0</v>
      </c>
      <c r="BA20" s="85">
        <f t="shared" si="8"/>
        <v>0</v>
      </c>
      <c r="BB20" s="85">
        <f t="shared" si="8"/>
        <v>0</v>
      </c>
      <c r="BC20" s="85">
        <f t="shared" si="8"/>
        <v>0</v>
      </c>
      <c r="BD20" s="85">
        <f t="shared" si="8"/>
        <v>0</v>
      </c>
      <c r="BE20" s="85">
        <f t="shared" si="8"/>
        <v>0</v>
      </c>
      <c r="BF20" s="9">
        <f t="shared" si="3"/>
        <v>62</v>
      </c>
    </row>
    <row r="21" spans="1:58" x14ac:dyDescent="0.2">
      <c r="A21" s="203"/>
      <c r="B21" s="200" t="s">
        <v>36</v>
      </c>
      <c r="C21" s="199" t="s">
        <v>23</v>
      </c>
      <c r="D21" s="49" t="s">
        <v>17</v>
      </c>
      <c r="E21" s="41">
        <v>2</v>
      </c>
      <c r="F21" s="41">
        <v>2</v>
      </c>
      <c r="G21" s="41">
        <v>2</v>
      </c>
      <c r="H21" s="41">
        <v>2</v>
      </c>
      <c r="I21" s="41">
        <v>2</v>
      </c>
      <c r="J21" s="41">
        <v>2</v>
      </c>
      <c r="K21" s="41">
        <v>2</v>
      </c>
      <c r="L21" s="41">
        <v>2</v>
      </c>
      <c r="M21" s="41">
        <v>2</v>
      </c>
      <c r="N21" s="41">
        <v>2</v>
      </c>
      <c r="O21" s="41">
        <v>2</v>
      </c>
      <c r="P21" s="41">
        <v>2</v>
      </c>
      <c r="Q21" s="41">
        <v>3</v>
      </c>
      <c r="R21" s="41">
        <v>3</v>
      </c>
      <c r="S21" s="41">
        <v>3</v>
      </c>
      <c r="T21" s="41">
        <v>3</v>
      </c>
      <c r="U21" s="74" t="s">
        <v>161</v>
      </c>
      <c r="V21" s="47">
        <v>0</v>
      </c>
      <c r="W21" s="47">
        <v>0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47" t="s">
        <v>162</v>
      </c>
      <c r="AR21" s="47" t="s">
        <v>162</v>
      </c>
      <c r="AS21" s="47" t="s">
        <v>162</v>
      </c>
      <c r="AT21" s="47" t="s">
        <v>162</v>
      </c>
      <c r="AU21" s="73" t="s">
        <v>161</v>
      </c>
      <c r="AV21" s="77">
        <v>0</v>
      </c>
      <c r="AW21" s="77">
        <v>0</v>
      </c>
      <c r="AX21" s="77">
        <v>0</v>
      </c>
      <c r="AY21" s="77">
        <v>0</v>
      </c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37">
        <f t="shared" si="3"/>
        <v>36</v>
      </c>
    </row>
    <row r="22" spans="1:58" x14ac:dyDescent="0.2">
      <c r="A22" s="203"/>
      <c r="B22" s="200"/>
      <c r="C22" s="199"/>
      <c r="D22" s="49" t="s">
        <v>18</v>
      </c>
      <c r="E22" s="41">
        <v>1</v>
      </c>
      <c r="F22" s="41">
        <v>1</v>
      </c>
      <c r="G22" s="41">
        <v>1</v>
      </c>
      <c r="H22" s="41">
        <v>1</v>
      </c>
      <c r="I22" s="41">
        <v>1</v>
      </c>
      <c r="J22" s="41">
        <v>1</v>
      </c>
      <c r="K22" s="41">
        <v>1</v>
      </c>
      <c r="L22" s="41">
        <v>1</v>
      </c>
      <c r="M22" s="41">
        <v>1</v>
      </c>
      <c r="N22" s="41">
        <v>1</v>
      </c>
      <c r="O22" s="41">
        <v>1</v>
      </c>
      <c r="P22" s="41">
        <v>1</v>
      </c>
      <c r="Q22" s="41">
        <v>1.5</v>
      </c>
      <c r="R22" s="41">
        <v>1.5</v>
      </c>
      <c r="S22" s="41">
        <v>1.5</v>
      </c>
      <c r="T22" s="41">
        <v>1.5</v>
      </c>
      <c r="U22" s="74" t="s">
        <v>161</v>
      </c>
      <c r="V22" s="47">
        <v>0</v>
      </c>
      <c r="W22" s="47">
        <v>0</v>
      </c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47" t="s">
        <v>162</v>
      </c>
      <c r="AR22" s="47" t="s">
        <v>162</v>
      </c>
      <c r="AS22" s="47" t="s">
        <v>162</v>
      </c>
      <c r="AT22" s="47" t="s">
        <v>162</v>
      </c>
      <c r="AU22" s="73" t="s">
        <v>161</v>
      </c>
      <c r="AV22" s="77">
        <v>0</v>
      </c>
      <c r="AW22" s="77">
        <v>0</v>
      </c>
      <c r="AX22" s="77">
        <v>0</v>
      </c>
      <c r="AY22" s="77">
        <v>0</v>
      </c>
      <c r="AZ22" s="77">
        <v>0</v>
      </c>
      <c r="BA22" s="77">
        <v>0</v>
      </c>
      <c r="BB22" s="77">
        <v>0</v>
      </c>
      <c r="BC22" s="77">
        <v>0</v>
      </c>
      <c r="BD22" s="77">
        <v>0</v>
      </c>
      <c r="BE22" s="77">
        <v>0</v>
      </c>
      <c r="BF22" s="37">
        <f t="shared" si="3"/>
        <v>18</v>
      </c>
    </row>
    <row r="23" spans="1:58" x14ac:dyDescent="0.2">
      <c r="A23" s="203"/>
      <c r="B23" s="200" t="s">
        <v>88</v>
      </c>
      <c r="C23" s="199" t="s">
        <v>144</v>
      </c>
      <c r="D23" s="49" t="s">
        <v>17</v>
      </c>
      <c r="E23" s="41">
        <v>2</v>
      </c>
      <c r="F23" s="41">
        <v>2</v>
      </c>
      <c r="G23" s="41">
        <v>2</v>
      </c>
      <c r="H23" s="41">
        <v>2</v>
      </c>
      <c r="I23" s="41">
        <v>2</v>
      </c>
      <c r="J23" s="41">
        <v>2</v>
      </c>
      <c r="K23" s="41">
        <v>2</v>
      </c>
      <c r="L23" s="41">
        <v>2</v>
      </c>
      <c r="M23" s="41">
        <v>2</v>
      </c>
      <c r="N23" s="41">
        <v>2</v>
      </c>
      <c r="O23" s="41">
        <v>2</v>
      </c>
      <c r="P23" s="41">
        <v>2</v>
      </c>
      <c r="Q23" s="41">
        <v>2</v>
      </c>
      <c r="R23" s="41">
        <v>2</v>
      </c>
      <c r="S23" s="41">
        <v>2</v>
      </c>
      <c r="T23" s="41">
        <v>1</v>
      </c>
      <c r="U23" s="74" t="s">
        <v>161</v>
      </c>
      <c r="V23" s="47">
        <v>0</v>
      </c>
      <c r="W23" s="47">
        <v>0</v>
      </c>
      <c r="X23" s="38">
        <v>3</v>
      </c>
      <c r="Y23" s="38">
        <v>3</v>
      </c>
      <c r="Z23" s="38">
        <v>3</v>
      </c>
      <c r="AA23" s="38">
        <v>3</v>
      </c>
      <c r="AB23" s="38">
        <v>3</v>
      </c>
      <c r="AC23" s="38">
        <v>3</v>
      </c>
      <c r="AD23" s="38">
        <v>3</v>
      </c>
      <c r="AE23" s="38">
        <v>3</v>
      </c>
      <c r="AF23" s="38">
        <v>3</v>
      </c>
      <c r="AG23" s="38">
        <v>3</v>
      </c>
      <c r="AH23" s="38">
        <v>3</v>
      </c>
      <c r="AI23" s="38">
        <v>3</v>
      </c>
      <c r="AJ23" s="38">
        <v>3</v>
      </c>
      <c r="AK23" s="38">
        <v>3</v>
      </c>
      <c r="AL23" s="38">
        <v>3</v>
      </c>
      <c r="AM23" s="38">
        <v>3</v>
      </c>
      <c r="AN23" s="38">
        <v>3</v>
      </c>
      <c r="AO23" s="38">
        <v>3</v>
      </c>
      <c r="AP23" s="38">
        <v>3</v>
      </c>
      <c r="AQ23" s="47" t="s">
        <v>162</v>
      </c>
      <c r="AR23" s="47" t="s">
        <v>162</v>
      </c>
      <c r="AS23" s="47" t="s">
        <v>162</v>
      </c>
      <c r="AT23" s="47" t="s">
        <v>162</v>
      </c>
      <c r="AU23" s="73" t="s">
        <v>161</v>
      </c>
      <c r="AV23" s="77">
        <v>0</v>
      </c>
      <c r="AW23" s="77">
        <v>0</v>
      </c>
      <c r="AX23" s="77">
        <v>0</v>
      </c>
      <c r="AY23" s="77">
        <v>0</v>
      </c>
      <c r="AZ23" s="77">
        <v>0</v>
      </c>
      <c r="BA23" s="77">
        <v>0</v>
      </c>
      <c r="BB23" s="77">
        <v>0</v>
      </c>
      <c r="BC23" s="77">
        <v>0</v>
      </c>
      <c r="BD23" s="77">
        <v>0</v>
      </c>
      <c r="BE23" s="77">
        <v>0</v>
      </c>
      <c r="BF23" s="37">
        <f>SUM(E23:BE23)</f>
        <v>88</v>
      </c>
    </row>
    <row r="24" spans="1:58" x14ac:dyDescent="0.2">
      <c r="A24" s="203"/>
      <c r="B24" s="200"/>
      <c r="C24" s="199"/>
      <c r="D24" s="49" t="s">
        <v>18</v>
      </c>
      <c r="E24" s="41">
        <v>1</v>
      </c>
      <c r="F24" s="41">
        <v>1</v>
      </c>
      <c r="G24" s="41">
        <v>1</v>
      </c>
      <c r="H24" s="41">
        <v>1</v>
      </c>
      <c r="I24" s="41">
        <v>1</v>
      </c>
      <c r="J24" s="41">
        <v>1</v>
      </c>
      <c r="K24" s="41">
        <v>1</v>
      </c>
      <c r="L24" s="41">
        <v>1</v>
      </c>
      <c r="M24" s="41">
        <v>1</v>
      </c>
      <c r="N24" s="41">
        <v>1</v>
      </c>
      <c r="O24" s="41">
        <v>1</v>
      </c>
      <c r="P24" s="41">
        <v>1</v>
      </c>
      <c r="Q24" s="41">
        <v>1</v>
      </c>
      <c r="R24" s="41">
        <v>1</v>
      </c>
      <c r="S24" s="41">
        <v>1</v>
      </c>
      <c r="T24" s="41">
        <v>0.5</v>
      </c>
      <c r="U24" s="74" t="s">
        <v>161</v>
      </c>
      <c r="V24" s="47">
        <v>0</v>
      </c>
      <c r="W24" s="47">
        <v>0</v>
      </c>
      <c r="X24" s="38">
        <v>1.5</v>
      </c>
      <c r="Y24" s="38">
        <v>1.5</v>
      </c>
      <c r="Z24" s="38">
        <v>1.5</v>
      </c>
      <c r="AA24" s="38">
        <v>1.5</v>
      </c>
      <c r="AB24" s="38">
        <v>1.5</v>
      </c>
      <c r="AC24" s="38">
        <v>1.5</v>
      </c>
      <c r="AD24" s="38">
        <v>1.5</v>
      </c>
      <c r="AE24" s="38">
        <v>1.5</v>
      </c>
      <c r="AF24" s="38">
        <v>1.5</v>
      </c>
      <c r="AG24" s="38">
        <v>1.5</v>
      </c>
      <c r="AH24" s="38">
        <v>1.5</v>
      </c>
      <c r="AI24" s="38">
        <v>1.5</v>
      </c>
      <c r="AJ24" s="38">
        <v>1.5</v>
      </c>
      <c r="AK24" s="38">
        <v>1.5</v>
      </c>
      <c r="AL24" s="38">
        <v>1.5</v>
      </c>
      <c r="AM24" s="38">
        <v>1.5</v>
      </c>
      <c r="AN24" s="38">
        <v>1.5</v>
      </c>
      <c r="AO24" s="38">
        <v>1.5</v>
      </c>
      <c r="AP24" s="38">
        <v>1.5</v>
      </c>
      <c r="AQ24" s="47" t="s">
        <v>162</v>
      </c>
      <c r="AR24" s="47" t="s">
        <v>162</v>
      </c>
      <c r="AS24" s="47" t="s">
        <v>162</v>
      </c>
      <c r="AT24" s="47" t="s">
        <v>162</v>
      </c>
      <c r="AU24" s="73" t="s">
        <v>161</v>
      </c>
      <c r="AV24" s="77">
        <v>0</v>
      </c>
      <c r="AW24" s="77">
        <v>0</v>
      </c>
      <c r="AX24" s="77">
        <v>0</v>
      </c>
      <c r="AY24" s="77">
        <v>0</v>
      </c>
      <c r="AZ24" s="77">
        <v>0</v>
      </c>
      <c r="BA24" s="77">
        <v>0</v>
      </c>
      <c r="BB24" s="77">
        <v>0</v>
      </c>
      <c r="BC24" s="77">
        <v>0</v>
      </c>
      <c r="BD24" s="77">
        <v>0</v>
      </c>
      <c r="BE24" s="77">
        <v>0</v>
      </c>
      <c r="BF24" s="37">
        <f>SUM(E24:BE24)</f>
        <v>44</v>
      </c>
    </row>
    <row r="25" spans="1:58" s="8" customFormat="1" x14ac:dyDescent="0.2">
      <c r="A25" s="203"/>
      <c r="B25" s="194" t="s">
        <v>37</v>
      </c>
      <c r="C25" s="194" t="s">
        <v>140</v>
      </c>
      <c r="D25" s="144" t="s">
        <v>17</v>
      </c>
      <c r="E25" s="132">
        <f t="shared" ref="E25:T25" si="9">SUM(E27,E37,E47,E61)</f>
        <v>22</v>
      </c>
      <c r="F25" s="132">
        <f t="shared" si="9"/>
        <v>22</v>
      </c>
      <c r="G25" s="132">
        <f t="shared" si="9"/>
        <v>22</v>
      </c>
      <c r="H25" s="132">
        <f t="shared" si="9"/>
        <v>22</v>
      </c>
      <c r="I25" s="132">
        <f t="shared" si="9"/>
        <v>22</v>
      </c>
      <c r="J25" s="132">
        <f t="shared" si="9"/>
        <v>22</v>
      </c>
      <c r="K25" s="132">
        <f t="shared" si="9"/>
        <v>22</v>
      </c>
      <c r="L25" s="132">
        <f t="shared" si="9"/>
        <v>22</v>
      </c>
      <c r="M25" s="132">
        <f t="shared" si="9"/>
        <v>22</v>
      </c>
      <c r="N25" s="132">
        <f t="shared" si="9"/>
        <v>22</v>
      </c>
      <c r="O25" s="132">
        <f t="shared" si="9"/>
        <v>22</v>
      </c>
      <c r="P25" s="132">
        <f t="shared" si="9"/>
        <v>22</v>
      </c>
      <c r="Q25" s="132">
        <f t="shared" si="9"/>
        <v>21</v>
      </c>
      <c r="R25" s="132">
        <f t="shared" si="9"/>
        <v>21</v>
      </c>
      <c r="S25" s="132">
        <f t="shared" si="9"/>
        <v>22</v>
      </c>
      <c r="T25" s="132">
        <f t="shared" si="9"/>
        <v>23</v>
      </c>
      <c r="U25" s="132" t="s">
        <v>161</v>
      </c>
      <c r="V25" s="132">
        <f>SUM(V27,V37,V47)</f>
        <v>0</v>
      </c>
      <c r="W25" s="132">
        <f>SUM(W27,W37,W47)</f>
        <v>0</v>
      </c>
      <c r="X25" s="132">
        <f t="shared" ref="X25:AP25" si="10">SUM(X27,X37,X47,X61)</f>
        <v>29</v>
      </c>
      <c r="Y25" s="132">
        <f t="shared" si="10"/>
        <v>29</v>
      </c>
      <c r="Z25" s="132">
        <f t="shared" si="10"/>
        <v>29</v>
      </c>
      <c r="AA25" s="132">
        <f t="shared" si="10"/>
        <v>29</v>
      </c>
      <c r="AB25" s="132">
        <f t="shared" si="10"/>
        <v>29</v>
      </c>
      <c r="AC25" s="132">
        <f t="shared" si="10"/>
        <v>29</v>
      </c>
      <c r="AD25" s="132">
        <f t="shared" si="10"/>
        <v>29</v>
      </c>
      <c r="AE25" s="132">
        <f t="shared" si="10"/>
        <v>29</v>
      </c>
      <c r="AF25" s="132">
        <f t="shared" si="10"/>
        <v>29</v>
      </c>
      <c r="AG25" s="132">
        <f t="shared" si="10"/>
        <v>29</v>
      </c>
      <c r="AH25" s="132">
        <f t="shared" si="10"/>
        <v>29</v>
      </c>
      <c r="AI25" s="132">
        <f t="shared" si="10"/>
        <v>29</v>
      </c>
      <c r="AJ25" s="132">
        <f t="shared" si="10"/>
        <v>29</v>
      </c>
      <c r="AK25" s="132">
        <f t="shared" si="10"/>
        <v>29</v>
      </c>
      <c r="AL25" s="132">
        <f t="shared" si="10"/>
        <v>29</v>
      </c>
      <c r="AM25" s="132">
        <f t="shared" si="10"/>
        <v>29</v>
      </c>
      <c r="AN25" s="132">
        <f t="shared" si="10"/>
        <v>29</v>
      </c>
      <c r="AO25" s="132">
        <f t="shared" si="10"/>
        <v>29</v>
      </c>
      <c r="AP25" s="132">
        <f t="shared" si="10"/>
        <v>29</v>
      </c>
      <c r="AQ25" s="132">
        <f>SUM(AQ37,AQ47,AQ61)</f>
        <v>36</v>
      </c>
      <c r="AR25" s="132">
        <f>SUM(AR37,AR47,AR61)</f>
        <v>36</v>
      </c>
      <c r="AS25" s="132">
        <f>SUM(AS37,AS47,AS61)</f>
        <v>36</v>
      </c>
      <c r="AT25" s="132">
        <f>SUM(AT37,AT47,AT61)</f>
        <v>36</v>
      </c>
      <c r="AU25" s="132">
        <v>0</v>
      </c>
      <c r="AV25" s="132">
        <f t="shared" ref="AV25:BE25" si="11">SUM(AV27,AV37,AV47)</f>
        <v>0</v>
      </c>
      <c r="AW25" s="132">
        <f t="shared" si="11"/>
        <v>0</v>
      </c>
      <c r="AX25" s="132">
        <f t="shared" si="11"/>
        <v>0</v>
      </c>
      <c r="AY25" s="132">
        <f t="shared" si="11"/>
        <v>0</v>
      </c>
      <c r="AZ25" s="132">
        <f t="shared" si="11"/>
        <v>0</v>
      </c>
      <c r="BA25" s="132">
        <f t="shared" si="11"/>
        <v>0</v>
      </c>
      <c r="BB25" s="132">
        <f t="shared" si="11"/>
        <v>0</v>
      </c>
      <c r="BC25" s="132">
        <f t="shared" si="11"/>
        <v>0</v>
      </c>
      <c r="BD25" s="132">
        <f t="shared" si="11"/>
        <v>0</v>
      </c>
      <c r="BE25" s="132">
        <f t="shared" si="11"/>
        <v>0</v>
      </c>
      <c r="BF25" s="85">
        <f t="shared" si="3"/>
        <v>1046</v>
      </c>
    </row>
    <row r="26" spans="1:58" s="8" customFormat="1" x14ac:dyDescent="0.2">
      <c r="A26" s="203"/>
      <c r="B26" s="195"/>
      <c r="C26" s="195"/>
      <c r="D26" s="144" t="s">
        <v>18</v>
      </c>
      <c r="E26" s="132">
        <f t="shared" ref="E26:T26" si="12">SUM(E28,E38,E48,E62)</f>
        <v>11</v>
      </c>
      <c r="F26" s="132">
        <f t="shared" si="12"/>
        <v>11</v>
      </c>
      <c r="G26" s="132">
        <f t="shared" si="12"/>
        <v>11</v>
      </c>
      <c r="H26" s="132">
        <f t="shared" si="12"/>
        <v>11</v>
      </c>
      <c r="I26" s="132">
        <f t="shared" si="12"/>
        <v>11</v>
      </c>
      <c r="J26" s="132">
        <f t="shared" si="12"/>
        <v>11</v>
      </c>
      <c r="K26" s="132">
        <f t="shared" si="12"/>
        <v>11</v>
      </c>
      <c r="L26" s="132">
        <f t="shared" si="12"/>
        <v>11</v>
      </c>
      <c r="M26" s="132">
        <f t="shared" si="12"/>
        <v>11</v>
      </c>
      <c r="N26" s="132">
        <f t="shared" si="12"/>
        <v>11</v>
      </c>
      <c r="O26" s="132">
        <f t="shared" si="12"/>
        <v>11</v>
      </c>
      <c r="P26" s="132">
        <f t="shared" si="12"/>
        <v>11</v>
      </c>
      <c r="Q26" s="132">
        <f t="shared" si="12"/>
        <v>10.5</v>
      </c>
      <c r="R26" s="132">
        <f t="shared" si="12"/>
        <v>10.5</v>
      </c>
      <c r="S26" s="132">
        <f t="shared" si="12"/>
        <v>11</v>
      </c>
      <c r="T26" s="132">
        <f t="shared" si="12"/>
        <v>11.5</v>
      </c>
      <c r="U26" s="132" t="s">
        <v>161</v>
      </c>
      <c r="V26" s="132">
        <f>SUM(V28,V38,V48)</f>
        <v>0</v>
      </c>
      <c r="W26" s="132">
        <f>SUM(W28,W38,W48)</f>
        <v>0</v>
      </c>
      <c r="X26" s="132">
        <f t="shared" ref="X26:AP26" si="13">SUM(X28,X38,X48,X62)</f>
        <v>14.5</v>
      </c>
      <c r="Y26" s="132">
        <f t="shared" si="13"/>
        <v>14.5</v>
      </c>
      <c r="Z26" s="132">
        <f t="shared" si="13"/>
        <v>14.5</v>
      </c>
      <c r="AA26" s="132">
        <f t="shared" si="13"/>
        <v>14.5</v>
      </c>
      <c r="AB26" s="132">
        <f t="shared" si="13"/>
        <v>14.5</v>
      </c>
      <c r="AC26" s="132">
        <f t="shared" si="13"/>
        <v>14.5</v>
      </c>
      <c r="AD26" s="132">
        <f t="shared" si="13"/>
        <v>14.5</v>
      </c>
      <c r="AE26" s="132">
        <f t="shared" si="13"/>
        <v>14.5</v>
      </c>
      <c r="AF26" s="132">
        <f t="shared" si="13"/>
        <v>14.5</v>
      </c>
      <c r="AG26" s="132">
        <f t="shared" si="13"/>
        <v>14.5</v>
      </c>
      <c r="AH26" s="132">
        <f t="shared" si="13"/>
        <v>14.5</v>
      </c>
      <c r="AI26" s="132">
        <f t="shared" si="13"/>
        <v>14.5</v>
      </c>
      <c r="AJ26" s="132">
        <f t="shared" si="13"/>
        <v>14.5</v>
      </c>
      <c r="AK26" s="132">
        <f t="shared" si="13"/>
        <v>14.5</v>
      </c>
      <c r="AL26" s="132">
        <f t="shared" si="13"/>
        <v>14.5</v>
      </c>
      <c r="AM26" s="132">
        <f t="shared" si="13"/>
        <v>14.5</v>
      </c>
      <c r="AN26" s="132">
        <f t="shared" si="13"/>
        <v>14.5</v>
      </c>
      <c r="AO26" s="132">
        <f t="shared" si="13"/>
        <v>14.5</v>
      </c>
      <c r="AP26" s="132">
        <f t="shared" si="13"/>
        <v>14.5</v>
      </c>
      <c r="AQ26" s="132">
        <v>0</v>
      </c>
      <c r="AR26" s="132">
        <v>0</v>
      </c>
      <c r="AS26" s="132">
        <v>0</v>
      </c>
      <c r="AT26" s="132">
        <v>0</v>
      </c>
      <c r="AU26" s="132">
        <v>0</v>
      </c>
      <c r="AV26" s="132">
        <f t="shared" ref="AV26:BE26" si="14">SUM(AV28,AV38,AV48)</f>
        <v>0</v>
      </c>
      <c r="AW26" s="132">
        <f t="shared" si="14"/>
        <v>0</v>
      </c>
      <c r="AX26" s="132">
        <f t="shared" si="14"/>
        <v>0</v>
      </c>
      <c r="AY26" s="132">
        <f t="shared" si="14"/>
        <v>0</v>
      </c>
      <c r="AZ26" s="132">
        <f t="shared" si="14"/>
        <v>0</v>
      </c>
      <c r="BA26" s="132">
        <f t="shared" si="14"/>
        <v>0</v>
      </c>
      <c r="BB26" s="132">
        <f t="shared" si="14"/>
        <v>0</v>
      </c>
      <c r="BC26" s="132">
        <f t="shared" si="14"/>
        <v>0</v>
      </c>
      <c r="BD26" s="132">
        <f t="shared" si="14"/>
        <v>0</v>
      </c>
      <c r="BE26" s="132">
        <f t="shared" si="14"/>
        <v>0</v>
      </c>
      <c r="BF26" s="85">
        <f t="shared" si="3"/>
        <v>451</v>
      </c>
    </row>
    <row r="27" spans="1:58" s="8" customFormat="1" x14ac:dyDescent="0.2">
      <c r="A27" s="203"/>
      <c r="B27" s="201" t="s">
        <v>38</v>
      </c>
      <c r="C27" s="201" t="s">
        <v>141</v>
      </c>
      <c r="D27" s="144" t="s">
        <v>17</v>
      </c>
      <c r="E27" s="85">
        <f t="shared" ref="E27:T27" si="15">E29+E31+E33+E35</f>
        <v>10</v>
      </c>
      <c r="F27" s="85">
        <f t="shared" si="15"/>
        <v>10</v>
      </c>
      <c r="G27" s="85">
        <f t="shared" si="15"/>
        <v>10</v>
      </c>
      <c r="H27" s="85">
        <f t="shared" si="15"/>
        <v>10</v>
      </c>
      <c r="I27" s="85">
        <f t="shared" si="15"/>
        <v>10</v>
      </c>
      <c r="J27" s="85">
        <f t="shared" si="15"/>
        <v>10</v>
      </c>
      <c r="K27" s="85">
        <f t="shared" si="15"/>
        <v>10</v>
      </c>
      <c r="L27" s="85">
        <f t="shared" si="15"/>
        <v>10</v>
      </c>
      <c r="M27" s="85">
        <f t="shared" si="15"/>
        <v>10</v>
      </c>
      <c r="N27" s="85">
        <f t="shared" si="15"/>
        <v>10</v>
      </c>
      <c r="O27" s="85">
        <f t="shared" si="15"/>
        <v>10</v>
      </c>
      <c r="P27" s="85">
        <f t="shared" si="15"/>
        <v>10</v>
      </c>
      <c r="Q27" s="85">
        <f t="shared" si="15"/>
        <v>9</v>
      </c>
      <c r="R27" s="85">
        <f t="shared" si="15"/>
        <v>9</v>
      </c>
      <c r="S27" s="85">
        <f t="shared" si="15"/>
        <v>10</v>
      </c>
      <c r="T27" s="85">
        <f t="shared" si="15"/>
        <v>11</v>
      </c>
      <c r="U27" s="85" t="s">
        <v>161</v>
      </c>
      <c r="V27" s="85">
        <f t="shared" ref="V27:X28" si="16">V29+V31+V33+V35</f>
        <v>0</v>
      </c>
      <c r="W27" s="85">
        <f t="shared" si="16"/>
        <v>0</v>
      </c>
      <c r="X27" s="85">
        <f t="shared" si="16"/>
        <v>6</v>
      </c>
      <c r="Y27" s="85">
        <f t="shared" ref="Y27:AP27" si="17">Y29+Y31+Y33+Y35</f>
        <v>6</v>
      </c>
      <c r="Z27" s="85">
        <f t="shared" si="17"/>
        <v>6</v>
      </c>
      <c r="AA27" s="85">
        <f t="shared" si="17"/>
        <v>6</v>
      </c>
      <c r="AB27" s="85">
        <f t="shared" si="17"/>
        <v>6</v>
      </c>
      <c r="AC27" s="85">
        <f t="shared" si="17"/>
        <v>6</v>
      </c>
      <c r="AD27" s="85">
        <f t="shared" si="17"/>
        <v>6</v>
      </c>
      <c r="AE27" s="85">
        <f t="shared" si="17"/>
        <v>6</v>
      </c>
      <c r="AF27" s="85">
        <f t="shared" si="17"/>
        <v>6</v>
      </c>
      <c r="AG27" s="85">
        <f t="shared" si="17"/>
        <v>6</v>
      </c>
      <c r="AH27" s="85">
        <f t="shared" si="17"/>
        <v>6</v>
      </c>
      <c r="AI27" s="85">
        <f t="shared" si="17"/>
        <v>6</v>
      </c>
      <c r="AJ27" s="85">
        <f t="shared" si="17"/>
        <v>6</v>
      </c>
      <c r="AK27" s="85">
        <f t="shared" si="17"/>
        <v>6</v>
      </c>
      <c r="AL27" s="85">
        <f t="shared" si="17"/>
        <v>6</v>
      </c>
      <c r="AM27" s="85">
        <f t="shared" si="17"/>
        <v>6</v>
      </c>
      <c r="AN27" s="85">
        <f t="shared" si="17"/>
        <v>6</v>
      </c>
      <c r="AO27" s="85">
        <f t="shared" si="17"/>
        <v>6</v>
      </c>
      <c r="AP27" s="85">
        <f t="shared" si="17"/>
        <v>6</v>
      </c>
      <c r="AQ27" s="132">
        <v>0</v>
      </c>
      <c r="AR27" s="132">
        <v>0</v>
      </c>
      <c r="AS27" s="132">
        <v>0</v>
      </c>
      <c r="AT27" s="132">
        <v>0</v>
      </c>
      <c r="AU27" s="132">
        <v>0</v>
      </c>
      <c r="AV27" s="85">
        <f t="shared" ref="AV27:BE27" si="18">AV29+AV31+AV33+AV35</f>
        <v>0</v>
      </c>
      <c r="AW27" s="85">
        <f t="shared" si="18"/>
        <v>0</v>
      </c>
      <c r="AX27" s="85">
        <f t="shared" si="18"/>
        <v>0</v>
      </c>
      <c r="AY27" s="85">
        <f t="shared" si="18"/>
        <v>0</v>
      </c>
      <c r="AZ27" s="85">
        <f t="shared" si="18"/>
        <v>0</v>
      </c>
      <c r="BA27" s="85">
        <f t="shared" si="18"/>
        <v>0</v>
      </c>
      <c r="BB27" s="85">
        <f t="shared" si="18"/>
        <v>0</v>
      </c>
      <c r="BC27" s="85">
        <f t="shared" si="18"/>
        <v>0</v>
      </c>
      <c r="BD27" s="85">
        <f t="shared" si="18"/>
        <v>0</v>
      </c>
      <c r="BE27" s="85">
        <f t="shared" si="18"/>
        <v>0</v>
      </c>
      <c r="BF27" s="85">
        <f t="shared" si="3"/>
        <v>273</v>
      </c>
    </row>
    <row r="28" spans="1:58" s="8" customFormat="1" x14ac:dyDescent="0.2">
      <c r="A28" s="203"/>
      <c r="B28" s="201"/>
      <c r="C28" s="201"/>
      <c r="D28" s="144" t="s">
        <v>18</v>
      </c>
      <c r="E28" s="85">
        <f t="shared" ref="E28:T28" si="19">E30+E32+E34+E36</f>
        <v>5</v>
      </c>
      <c r="F28" s="85">
        <f t="shared" si="19"/>
        <v>5</v>
      </c>
      <c r="G28" s="85">
        <f t="shared" si="19"/>
        <v>5</v>
      </c>
      <c r="H28" s="85">
        <f t="shared" si="19"/>
        <v>5</v>
      </c>
      <c r="I28" s="85">
        <f t="shared" si="19"/>
        <v>5</v>
      </c>
      <c r="J28" s="85">
        <f t="shared" si="19"/>
        <v>5</v>
      </c>
      <c r="K28" s="85">
        <f t="shared" si="19"/>
        <v>5</v>
      </c>
      <c r="L28" s="85">
        <f t="shared" si="19"/>
        <v>5</v>
      </c>
      <c r="M28" s="85">
        <f t="shared" si="19"/>
        <v>5</v>
      </c>
      <c r="N28" s="85">
        <f t="shared" si="19"/>
        <v>5</v>
      </c>
      <c r="O28" s="85">
        <f t="shared" si="19"/>
        <v>5</v>
      </c>
      <c r="P28" s="85">
        <f t="shared" si="19"/>
        <v>5</v>
      </c>
      <c r="Q28" s="85">
        <f t="shared" si="19"/>
        <v>4.5</v>
      </c>
      <c r="R28" s="85">
        <f t="shared" si="19"/>
        <v>4.5</v>
      </c>
      <c r="S28" s="85">
        <f t="shared" si="19"/>
        <v>5</v>
      </c>
      <c r="T28" s="85">
        <f t="shared" si="19"/>
        <v>5.5</v>
      </c>
      <c r="U28" s="85" t="s">
        <v>161</v>
      </c>
      <c r="V28" s="85">
        <f t="shared" si="16"/>
        <v>0</v>
      </c>
      <c r="W28" s="85">
        <f t="shared" si="16"/>
        <v>0</v>
      </c>
      <c r="X28" s="85">
        <f t="shared" si="16"/>
        <v>3</v>
      </c>
      <c r="Y28" s="85">
        <f t="shared" ref="Y28:AZ28" si="20">Y30+Y32+Y34+Y36</f>
        <v>3</v>
      </c>
      <c r="Z28" s="85">
        <f t="shared" si="20"/>
        <v>3</v>
      </c>
      <c r="AA28" s="85">
        <f t="shared" si="20"/>
        <v>3</v>
      </c>
      <c r="AB28" s="85">
        <f t="shared" si="20"/>
        <v>3</v>
      </c>
      <c r="AC28" s="85">
        <f t="shared" si="20"/>
        <v>3</v>
      </c>
      <c r="AD28" s="85">
        <f t="shared" si="20"/>
        <v>3</v>
      </c>
      <c r="AE28" s="85">
        <f t="shared" si="20"/>
        <v>3</v>
      </c>
      <c r="AF28" s="85">
        <f t="shared" si="20"/>
        <v>3</v>
      </c>
      <c r="AG28" s="85">
        <f t="shared" si="20"/>
        <v>3</v>
      </c>
      <c r="AH28" s="85">
        <f t="shared" si="20"/>
        <v>3</v>
      </c>
      <c r="AI28" s="85">
        <f t="shared" si="20"/>
        <v>3</v>
      </c>
      <c r="AJ28" s="85">
        <f t="shared" si="20"/>
        <v>3</v>
      </c>
      <c r="AK28" s="85">
        <f t="shared" si="20"/>
        <v>3</v>
      </c>
      <c r="AL28" s="85">
        <f t="shared" si="20"/>
        <v>3</v>
      </c>
      <c r="AM28" s="85">
        <f t="shared" si="20"/>
        <v>3</v>
      </c>
      <c r="AN28" s="85">
        <f t="shared" si="20"/>
        <v>3</v>
      </c>
      <c r="AO28" s="85">
        <f t="shared" si="20"/>
        <v>3</v>
      </c>
      <c r="AP28" s="85">
        <f t="shared" si="20"/>
        <v>3</v>
      </c>
      <c r="AQ28" s="132">
        <v>0</v>
      </c>
      <c r="AR28" s="132">
        <v>0</v>
      </c>
      <c r="AS28" s="132">
        <v>0</v>
      </c>
      <c r="AT28" s="132">
        <v>0</v>
      </c>
      <c r="AU28" s="132">
        <v>0</v>
      </c>
      <c r="AV28" s="85">
        <f t="shared" si="20"/>
        <v>0</v>
      </c>
      <c r="AW28" s="85">
        <f t="shared" si="20"/>
        <v>0</v>
      </c>
      <c r="AX28" s="85">
        <f t="shared" si="20"/>
        <v>0</v>
      </c>
      <c r="AY28" s="85">
        <f t="shared" si="20"/>
        <v>0</v>
      </c>
      <c r="AZ28" s="85">
        <f t="shared" si="20"/>
        <v>0</v>
      </c>
      <c r="BA28" s="85">
        <f>BA30+BA32+BA34+BA36</f>
        <v>0</v>
      </c>
      <c r="BB28" s="85">
        <f>BB30+BB32+BB34+BB36</f>
        <v>0</v>
      </c>
      <c r="BC28" s="85">
        <f>BC30+BC32+BC34+BC36</f>
        <v>0</v>
      </c>
      <c r="BD28" s="85">
        <f>BD30+BD32+BD34+BD36</f>
        <v>0</v>
      </c>
      <c r="BE28" s="85">
        <f>BE30+BE32+BE34+BE36</f>
        <v>0</v>
      </c>
      <c r="BF28" s="85">
        <f t="shared" si="3"/>
        <v>136.5</v>
      </c>
    </row>
    <row r="29" spans="1:58" x14ac:dyDescent="0.2">
      <c r="A29" s="203"/>
      <c r="B29" s="199" t="s">
        <v>39</v>
      </c>
      <c r="C29" s="199" t="s">
        <v>89</v>
      </c>
      <c r="D29" s="49" t="s">
        <v>17</v>
      </c>
      <c r="E29" s="41">
        <v>3</v>
      </c>
      <c r="F29" s="41">
        <v>3</v>
      </c>
      <c r="G29" s="41">
        <v>3</v>
      </c>
      <c r="H29" s="41">
        <v>3</v>
      </c>
      <c r="I29" s="41">
        <v>3</v>
      </c>
      <c r="J29" s="41">
        <v>3</v>
      </c>
      <c r="K29" s="41">
        <v>3</v>
      </c>
      <c r="L29" s="41">
        <v>3</v>
      </c>
      <c r="M29" s="41">
        <v>3</v>
      </c>
      <c r="N29" s="41">
        <v>3</v>
      </c>
      <c r="O29" s="41">
        <v>3</v>
      </c>
      <c r="P29" s="41">
        <v>3</v>
      </c>
      <c r="Q29" s="41">
        <v>3</v>
      </c>
      <c r="R29" s="41">
        <v>3</v>
      </c>
      <c r="S29" s="41">
        <v>3</v>
      </c>
      <c r="T29" s="41">
        <v>4</v>
      </c>
      <c r="U29" s="74" t="s">
        <v>161</v>
      </c>
      <c r="V29" s="47">
        <v>0</v>
      </c>
      <c r="W29" s="47">
        <v>0</v>
      </c>
      <c r="X29" s="41">
        <v>2</v>
      </c>
      <c r="Y29" s="41">
        <v>2</v>
      </c>
      <c r="Z29" s="41">
        <v>2</v>
      </c>
      <c r="AA29" s="41">
        <v>2</v>
      </c>
      <c r="AB29" s="41">
        <v>2</v>
      </c>
      <c r="AC29" s="41">
        <v>2</v>
      </c>
      <c r="AD29" s="41">
        <v>2</v>
      </c>
      <c r="AE29" s="41">
        <v>2</v>
      </c>
      <c r="AF29" s="41">
        <v>2</v>
      </c>
      <c r="AG29" s="41">
        <v>2</v>
      </c>
      <c r="AH29" s="41">
        <v>2</v>
      </c>
      <c r="AI29" s="41">
        <v>2</v>
      </c>
      <c r="AJ29" s="41">
        <v>2</v>
      </c>
      <c r="AK29" s="41">
        <v>2</v>
      </c>
      <c r="AL29" s="41">
        <v>2</v>
      </c>
      <c r="AM29" s="41">
        <v>2</v>
      </c>
      <c r="AN29" s="41">
        <v>2</v>
      </c>
      <c r="AO29" s="41">
        <v>2</v>
      </c>
      <c r="AP29" s="41">
        <v>2</v>
      </c>
      <c r="AQ29" s="47" t="s">
        <v>162</v>
      </c>
      <c r="AR29" s="47" t="s">
        <v>162</v>
      </c>
      <c r="AS29" s="47" t="s">
        <v>162</v>
      </c>
      <c r="AT29" s="47" t="s">
        <v>162</v>
      </c>
      <c r="AU29" s="73" t="s">
        <v>161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37">
        <f t="shared" si="3"/>
        <v>87</v>
      </c>
    </row>
    <row r="30" spans="1:58" x14ac:dyDescent="0.2">
      <c r="A30" s="203"/>
      <c r="B30" s="199"/>
      <c r="C30" s="199"/>
      <c r="D30" s="49" t="s">
        <v>18</v>
      </c>
      <c r="E30" s="41">
        <v>1.5</v>
      </c>
      <c r="F30" s="41">
        <v>1.5</v>
      </c>
      <c r="G30" s="41">
        <v>1.5</v>
      </c>
      <c r="H30" s="41">
        <v>1.5</v>
      </c>
      <c r="I30" s="41">
        <v>1.5</v>
      </c>
      <c r="J30" s="41">
        <v>1.5</v>
      </c>
      <c r="K30" s="41">
        <v>1.5</v>
      </c>
      <c r="L30" s="41">
        <v>1.5</v>
      </c>
      <c r="M30" s="41">
        <v>1.5</v>
      </c>
      <c r="N30" s="41">
        <v>1.5</v>
      </c>
      <c r="O30" s="41">
        <v>1.5</v>
      </c>
      <c r="P30" s="41">
        <v>1.5</v>
      </c>
      <c r="Q30" s="41">
        <v>1.5</v>
      </c>
      <c r="R30" s="41">
        <v>1.5</v>
      </c>
      <c r="S30" s="41">
        <v>1.5</v>
      </c>
      <c r="T30" s="41">
        <v>2</v>
      </c>
      <c r="U30" s="74" t="s">
        <v>161</v>
      </c>
      <c r="V30" s="47">
        <v>0</v>
      </c>
      <c r="W30" s="47">
        <v>0</v>
      </c>
      <c r="X30" s="41">
        <v>1</v>
      </c>
      <c r="Y30" s="41">
        <v>1</v>
      </c>
      <c r="Z30" s="41">
        <v>1</v>
      </c>
      <c r="AA30" s="41">
        <v>1</v>
      </c>
      <c r="AB30" s="41">
        <v>1</v>
      </c>
      <c r="AC30" s="41">
        <v>1</v>
      </c>
      <c r="AD30" s="41">
        <v>1</v>
      </c>
      <c r="AE30" s="41">
        <v>1</v>
      </c>
      <c r="AF30" s="41">
        <v>1</v>
      </c>
      <c r="AG30" s="41">
        <v>1</v>
      </c>
      <c r="AH30" s="41">
        <v>1</v>
      </c>
      <c r="AI30" s="41">
        <v>1</v>
      </c>
      <c r="AJ30" s="41">
        <v>1</v>
      </c>
      <c r="AK30" s="41">
        <v>1</v>
      </c>
      <c r="AL30" s="41">
        <v>1</v>
      </c>
      <c r="AM30" s="41">
        <v>1</v>
      </c>
      <c r="AN30" s="41">
        <v>1</v>
      </c>
      <c r="AO30" s="41">
        <v>1</v>
      </c>
      <c r="AP30" s="41">
        <v>1</v>
      </c>
      <c r="AQ30" s="47" t="s">
        <v>162</v>
      </c>
      <c r="AR30" s="47" t="s">
        <v>162</v>
      </c>
      <c r="AS30" s="47" t="s">
        <v>162</v>
      </c>
      <c r="AT30" s="47" t="s">
        <v>162</v>
      </c>
      <c r="AU30" s="73" t="s">
        <v>161</v>
      </c>
      <c r="AV30" s="77">
        <v>0</v>
      </c>
      <c r="AW30" s="77">
        <v>0</v>
      </c>
      <c r="AX30" s="77">
        <v>0</v>
      </c>
      <c r="AY30" s="77">
        <v>0</v>
      </c>
      <c r="AZ30" s="77">
        <v>0</v>
      </c>
      <c r="BA30" s="77">
        <v>0</v>
      </c>
      <c r="BB30" s="77">
        <v>0</v>
      </c>
      <c r="BC30" s="77">
        <v>0</v>
      </c>
      <c r="BD30" s="77">
        <v>0</v>
      </c>
      <c r="BE30" s="77">
        <v>0</v>
      </c>
      <c r="BF30" s="28">
        <f t="shared" si="3"/>
        <v>43.5</v>
      </c>
    </row>
    <row r="31" spans="1:58" x14ac:dyDescent="0.2">
      <c r="A31" s="203"/>
      <c r="B31" s="161" t="s">
        <v>40</v>
      </c>
      <c r="C31" s="161" t="s">
        <v>90</v>
      </c>
      <c r="D31" s="49" t="s">
        <v>17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74" t="s">
        <v>161</v>
      </c>
      <c r="V31" s="47">
        <v>0</v>
      </c>
      <c r="W31" s="47">
        <v>0</v>
      </c>
      <c r="X31" s="41">
        <v>2</v>
      </c>
      <c r="Y31" s="41">
        <v>2</v>
      </c>
      <c r="Z31" s="41">
        <v>2</v>
      </c>
      <c r="AA31" s="41">
        <v>2</v>
      </c>
      <c r="AB31" s="41">
        <v>2</v>
      </c>
      <c r="AC31" s="41">
        <v>2</v>
      </c>
      <c r="AD31" s="41">
        <v>2</v>
      </c>
      <c r="AE31" s="41">
        <v>2</v>
      </c>
      <c r="AF31" s="41">
        <v>2</v>
      </c>
      <c r="AG31" s="41">
        <v>2</v>
      </c>
      <c r="AH31" s="41">
        <v>2</v>
      </c>
      <c r="AI31" s="41">
        <v>2</v>
      </c>
      <c r="AJ31" s="41">
        <v>2</v>
      </c>
      <c r="AK31" s="41">
        <v>2</v>
      </c>
      <c r="AL31" s="41">
        <v>2</v>
      </c>
      <c r="AM31" s="41">
        <v>2</v>
      </c>
      <c r="AN31" s="41">
        <v>2</v>
      </c>
      <c r="AO31" s="41">
        <v>2</v>
      </c>
      <c r="AP31" s="41">
        <v>2</v>
      </c>
      <c r="AQ31" s="47" t="s">
        <v>162</v>
      </c>
      <c r="AR31" s="47" t="s">
        <v>162</v>
      </c>
      <c r="AS31" s="47" t="s">
        <v>162</v>
      </c>
      <c r="AT31" s="47" t="s">
        <v>162</v>
      </c>
      <c r="AU31" s="73" t="s">
        <v>161</v>
      </c>
      <c r="AV31" s="77">
        <v>0</v>
      </c>
      <c r="AW31" s="77">
        <v>0</v>
      </c>
      <c r="AX31" s="77">
        <v>0</v>
      </c>
      <c r="AY31" s="77">
        <v>0</v>
      </c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37">
        <f t="shared" si="3"/>
        <v>38</v>
      </c>
    </row>
    <row r="32" spans="1:58" x14ac:dyDescent="0.2">
      <c r="A32" s="203"/>
      <c r="B32" s="161"/>
      <c r="C32" s="161"/>
      <c r="D32" s="49" t="s">
        <v>18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74" t="s">
        <v>161</v>
      </c>
      <c r="V32" s="47">
        <v>0</v>
      </c>
      <c r="W32" s="47">
        <v>0</v>
      </c>
      <c r="X32" s="41">
        <v>1</v>
      </c>
      <c r="Y32" s="41">
        <v>1</v>
      </c>
      <c r="Z32" s="41">
        <v>1</v>
      </c>
      <c r="AA32" s="41">
        <v>1</v>
      </c>
      <c r="AB32" s="41">
        <v>1</v>
      </c>
      <c r="AC32" s="41">
        <v>1</v>
      </c>
      <c r="AD32" s="41">
        <v>1</v>
      </c>
      <c r="AE32" s="41">
        <v>1</v>
      </c>
      <c r="AF32" s="41">
        <v>1</v>
      </c>
      <c r="AG32" s="41">
        <v>1</v>
      </c>
      <c r="AH32" s="41">
        <v>1</v>
      </c>
      <c r="AI32" s="41">
        <v>1</v>
      </c>
      <c r="AJ32" s="41">
        <v>1</v>
      </c>
      <c r="AK32" s="41">
        <v>1</v>
      </c>
      <c r="AL32" s="41">
        <v>1</v>
      </c>
      <c r="AM32" s="41">
        <v>1</v>
      </c>
      <c r="AN32" s="41">
        <v>1</v>
      </c>
      <c r="AO32" s="41">
        <v>1</v>
      </c>
      <c r="AP32" s="41">
        <v>1</v>
      </c>
      <c r="AQ32" s="47" t="s">
        <v>162</v>
      </c>
      <c r="AR32" s="47" t="s">
        <v>162</v>
      </c>
      <c r="AS32" s="47" t="s">
        <v>162</v>
      </c>
      <c r="AT32" s="47" t="s">
        <v>162</v>
      </c>
      <c r="AU32" s="73" t="s">
        <v>161</v>
      </c>
      <c r="AV32" s="77">
        <v>0</v>
      </c>
      <c r="AW32" s="77">
        <v>0</v>
      </c>
      <c r="AX32" s="77">
        <v>0</v>
      </c>
      <c r="AY32" s="77">
        <v>0</v>
      </c>
      <c r="AZ32" s="77">
        <v>0</v>
      </c>
      <c r="BA32" s="77">
        <v>0</v>
      </c>
      <c r="BB32" s="77">
        <v>0</v>
      </c>
      <c r="BC32" s="77">
        <v>0</v>
      </c>
      <c r="BD32" s="77">
        <v>0</v>
      </c>
      <c r="BE32" s="77">
        <v>0</v>
      </c>
      <c r="BF32" s="37">
        <f t="shared" si="3"/>
        <v>19</v>
      </c>
    </row>
    <row r="33" spans="1:58" x14ac:dyDescent="0.2">
      <c r="A33" s="203"/>
      <c r="B33" s="161" t="s">
        <v>41</v>
      </c>
      <c r="C33" s="161" t="s">
        <v>91</v>
      </c>
      <c r="D33" s="49" t="s">
        <v>17</v>
      </c>
      <c r="E33" s="41">
        <v>5</v>
      </c>
      <c r="F33" s="41">
        <v>5</v>
      </c>
      <c r="G33" s="41">
        <v>5</v>
      </c>
      <c r="H33" s="41">
        <v>5</v>
      </c>
      <c r="I33" s="41">
        <v>5</v>
      </c>
      <c r="J33" s="41">
        <v>5</v>
      </c>
      <c r="K33" s="41">
        <v>5</v>
      </c>
      <c r="L33" s="41">
        <v>5</v>
      </c>
      <c r="M33" s="41">
        <v>5</v>
      </c>
      <c r="N33" s="41">
        <v>5</v>
      </c>
      <c r="O33" s="41">
        <v>5</v>
      </c>
      <c r="P33" s="41">
        <v>5</v>
      </c>
      <c r="Q33" s="41">
        <v>5</v>
      </c>
      <c r="R33" s="41">
        <v>5</v>
      </c>
      <c r="S33" s="41">
        <v>5</v>
      </c>
      <c r="T33" s="41">
        <v>5</v>
      </c>
      <c r="U33" s="74" t="s">
        <v>161</v>
      </c>
      <c r="V33" s="47">
        <v>0</v>
      </c>
      <c r="W33" s="47">
        <v>0</v>
      </c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7" t="s">
        <v>162</v>
      </c>
      <c r="AR33" s="47" t="s">
        <v>162</v>
      </c>
      <c r="AS33" s="47" t="s">
        <v>162</v>
      </c>
      <c r="AT33" s="47" t="s">
        <v>162</v>
      </c>
      <c r="AU33" s="73" t="s">
        <v>161</v>
      </c>
      <c r="AV33" s="77">
        <v>0</v>
      </c>
      <c r="AW33" s="77">
        <v>0</v>
      </c>
      <c r="AX33" s="77">
        <v>0</v>
      </c>
      <c r="AY33" s="77">
        <v>0</v>
      </c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37">
        <f t="shared" si="3"/>
        <v>80</v>
      </c>
    </row>
    <row r="34" spans="1:58" x14ac:dyDescent="0.2">
      <c r="A34" s="203"/>
      <c r="B34" s="161"/>
      <c r="C34" s="161"/>
      <c r="D34" s="49" t="s">
        <v>18</v>
      </c>
      <c r="E34" s="41">
        <v>2.5</v>
      </c>
      <c r="F34" s="41">
        <v>2.5</v>
      </c>
      <c r="G34" s="41">
        <v>2.5</v>
      </c>
      <c r="H34" s="41">
        <v>2.5</v>
      </c>
      <c r="I34" s="41">
        <v>2.5</v>
      </c>
      <c r="J34" s="41">
        <v>2.5</v>
      </c>
      <c r="K34" s="41">
        <v>2.5</v>
      </c>
      <c r="L34" s="41">
        <v>2.5</v>
      </c>
      <c r="M34" s="41">
        <v>2.5</v>
      </c>
      <c r="N34" s="41">
        <v>2.5</v>
      </c>
      <c r="O34" s="41">
        <v>2.5</v>
      </c>
      <c r="P34" s="41">
        <v>2.5</v>
      </c>
      <c r="Q34" s="41">
        <v>2.5</v>
      </c>
      <c r="R34" s="41">
        <v>2.5</v>
      </c>
      <c r="S34" s="41">
        <v>2.5</v>
      </c>
      <c r="T34" s="41">
        <v>2.5</v>
      </c>
      <c r="U34" s="74" t="s">
        <v>161</v>
      </c>
      <c r="V34" s="47">
        <v>0</v>
      </c>
      <c r="W34" s="47">
        <v>0</v>
      </c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7" t="s">
        <v>162</v>
      </c>
      <c r="AR34" s="47" t="s">
        <v>162</v>
      </c>
      <c r="AS34" s="47" t="s">
        <v>162</v>
      </c>
      <c r="AT34" s="47" t="s">
        <v>162</v>
      </c>
      <c r="AU34" s="73" t="s">
        <v>161</v>
      </c>
      <c r="AV34" s="77">
        <v>0</v>
      </c>
      <c r="AW34" s="77">
        <v>0</v>
      </c>
      <c r="AX34" s="77">
        <v>0</v>
      </c>
      <c r="AY34" s="77">
        <v>0</v>
      </c>
      <c r="AZ34" s="77">
        <v>0</v>
      </c>
      <c r="BA34" s="77">
        <v>0</v>
      </c>
      <c r="BB34" s="77">
        <v>0</v>
      </c>
      <c r="BC34" s="77">
        <v>0</v>
      </c>
      <c r="BD34" s="77">
        <v>0</v>
      </c>
      <c r="BE34" s="77">
        <v>0</v>
      </c>
      <c r="BF34" s="28">
        <f t="shared" si="3"/>
        <v>40</v>
      </c>
    </row>
    <row r="35" spans="1:58" x14ac:dyDescent="0.2">
      <c r="A35" s="203"/>
      <c r="B35" s="161" t="s">
        <v>50</v>
      </c>
      <c r="C35" s="161" t="s">
        <v>42</v>
      </c>
      <c r="D35" s="49" t="s">
        <v>17</v>
      </c>
      <c r="E35" s="41">
        <v>2</v>
      </c>
      <c r="F35" s="41">
        <v>2</v>
      </c>
      <c r="G35" s="41">
        <v>2</v>
      </c>
      <c r="H35" s="41">
        <v>2</v>
      </c>
      <c r="I35" s="41">
        <v>2</v>
      </c>
      <c r="J35" s="41">
        <v>2</v>
      </c>
      <c r="K35" s="41">
        <v>2</v>
      </c>
      <c r="L35" s="41">
        <v>2</v>
      </c>
      <c r="M35" s="41">
        <v>2</v>
      </c>
      <c r="N35" s="41">
        <v>2</v>
      </c>
      <c r="O35" s="41">
        <v>2</v>
      </c>
      <c r="P35" s="41">
        <v>2</v>
      </c>
      <c r="Q35" s="41">
        <v>1</v>
      </c>
      <c r="R35" s="41">
        <v>1</v>
      </c>
      <c r="S35" s="41">
        <v>2</v>
      </c>
      <c r="T35" s="41">
        <v>2</v>
      </c>
      <c r="U35" s="74" t="s">
        <v>161</v>
      </c>
      <c r="V35" s="47">
        <v>0</v>
      </c>
      <c r="W35" s="47">
        <v>0</v>
      </c>
      <c r="X35" s="10">
        <v>2</v>
      </c>
      <c r="Y35" s="10">
        <v>2</v>
      </c>
      <c r="Z35" s="10">
        <v>2</v>
      </c>
      <c r="AA35" s="10">
        <v>2</v>
      </c>
      <c r="AB35" s="10">
        <v>2</v>
      </c>
      <c r="AC35" s="10">
        <v>2</v>
      </c>
      <c r="AD35" s="10">
        <v>2</v>
      </c>
      <c r="AE35" s="10">
        <v>2</v>
      </c>
      <c r="AF35" s="10">
        <v>2</v>
      </c>
      <c r="AG35" s="10">
        <v>2</v>
      </c>
      <c r="AH35" s="10">
        <v>2</v>
      </c>
      <c r="AI35" s="10">
        <v>2</v>
      </c>
      <c r="AJ35" s="10">
        <v>2</v>
      </c>
      <c r="AK35" s="10">
        <v>2</v>
      </c>
      <c r="AL35" s="10">
        <v>2</v>
      </c>
      <c r="AM35" s="10">
        <v>2</v>
      </c>
      <c r="AN35" s="10">
        <v>2</v>
      </c>
      <c r="AO35" s="10">
        <v>2</v>
      </c>
      <c r="AP35" s="10">
        <v>2</v>
      </c>
      <c r="AQ35" s="47" t="s">
        <v>162</v>
      </c>
      <c r="AR35" s="47" t="s">
        <v>162</v>
      </c>
      <c r="AS35" s="47" t="s">
        <v>162</v>
      </c>
      <c r="AT35" s="47" t="s">
        <v>162</v>
      </c>
      <c r="AU35" s="73" t="s">
        <v>161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37">
        <f t="shared" si="3"/>
        <v>68</v>
      </c>
    </row>
    <row r="36" spans="1:58" x14ac:dyDescent="0.2">
      <c r="A36" s="203"/>
      <c r="B36" s="161"/>
      <c r="C36" s="161"/>
      <c r="D36" s="49" t="s">
        <v>18</v>
      </c>
      <c r="E36" s="41">
        <v>1</v>
      </c>
      <c r="F36" s="41">
        <v>1</v>
      </c>
      <c r="G36" s="41">
        <v>1</v>
      </c>
      <c r="H36" s="41">
        <v>1</v>
      </c>
      <c r="I36" s="41">
        <v>1</v>
      </c>
      <c r="J36" s="41">
        <v>1</v>
      </c>
      <c r="K36" s="41">
        <v>1</v>
      </c>
      <c r="L36" s="41">
        <v>1</v>
      </c>
      <c r="M36" s="41">
        <v>1</v>
      </c>
      <c r="N36" s="41">
        <v>1</v>
      </c>
      <c r="O36" s="41">
        <v>1</v>
      </c>
      <c r="P36" s="41">
        <v>1</v>
      </c>
      <c r="Q36" s="41">
        <v>0.5</v>
      </c>
      <c r="R36" s="41">
        <v>0.5</v>
      </c>
      <c r="S36" s="41">
        <v>1</v>
      </c>
      <c r="T36" s="41">
        <v>1</v>
      </c>
      <c r="U36" s="74" t="s">
        <v>161</v>
      </c>
      <c r="V36" s="47">
        <v>0</v>
      </c>
      <c r="W36" s="47">
        <v>0</v>
      </c>
      <c r="X36" s="10">
        <v>1</v>
      </c>
      <c r="Y36" s="10">
        <v>1</v>
      </c>
      <c r="Z36" s="10">
        <v>1</v>
      </c>
      <c r="AA36" s="10">
        <v>1</v>
      </c>
      <c r="AB36" s="10">
        <v>1</v>
      </c>
      <c r="AC36" s="10">
        <v>1</v>
      </c>
      <c r="AD36" s="10">
        <v>1</v>
      </c>
      <c r="AE36" s="10">
        <v>1</v>
      </c>
      <c r="AF36" s="10">
        <v>1</v>
      </c>
      <c r="AG36" s="10">
        <v>1</v>
      </c>
      <c r="AH36" s="10">
        <v>1</v>
      </c>
      <c r="AI36" s="10">
        <v>1</v>
      </c>
      <c r="AJ36" s="10">
        <v>1</v>
      </c>
      <c r="AK36" s="10">
        <v>1</v>
      </c>
      <c r="AL36" s="10">
        <v>1</v>
      </c>
      <c r="AM36" s="10">
        <v>1</v>
      </c>
      <c r="AN36" s="10">
        <v>1</v>
      </c>
      <c r="AO36" s="10">
        <v>1</v>
      </c>
      <c r="AP36" s="10">
        <v>1</v>
      </c>
      <c r="AQ36" s="47" t="s">
        <v>162</v>
      </c>
      <c r="AR36" s="47" t="s">
        <v>162</v>
      </c>
      <c r="AS36" s="47" t="s">
        <v>162</v>
      </c>
      <c r="AT36" s="47" t="s">
        <v>162</v>
      </c>
      <c r="AU36" s="73" t="s">
        <v>161</v>
      </c>
      <c r="AV36" s="77">
        <v>0</v>
      </c>
      <c r="AW36" s="77">
        <v>0</v>
      </c>
      <c r="AX36" s="77">
        <v>0</v>
      </c>
      <c r="AY36" s="77">
        <v>0</v>
      </c>
      <c r="AZ36" s="77">
        <v>0</v>
      </c>
      <c r="BA36" s="77">
        <v>0</v>
      </c>
      <c r="BB36" s="77">
        <v>0</v>
      </c>
      <c r="BC36" s="77">
        <v>0</v>
      </c>
      <c r="BD36" s="77">
        <v>0</v>
      </c>
      <c r="BE36" s="77">
        <v>0</v>
      </c>
      <c r="BF36" s="37">
        <f t="shared" si="3"/>
        <v>34</v>
      </c>
    </row>
    <row r="37" spans="1:58" s="8" customFormat="1" x14ac:dyDescent="0.2">
      <c r="A37" s="203"/>
      <c r="B37" s="201" t="s">
        <v>43</v>
      </c>
      <c r="C37" s="201" t="s">
        <v>92</v>
      </c>
      <c r="D37" s="143" t="s">
        <v>17</v>
      </c>
      <c r="E37" s="85">
        <f>E39+E41+E43</f>
        <v>4</v>
      </c>
      <c r="F37" s="85">
        <f t="shared" ref="F37:BE37" si="21">F39+F41+F43</f>
        <v>4</v>
      </c>
      <c r="G37" s="85">
        <f t="shared" si="21"/>
        <v>4</v>
      </c>
      <c r="H37" s="85">
        <f t="shared" si="21"/>
        <v>4</v>
      </c>
      <c r="I37" s="85">
        <f t="shared" si="21"/>
        <v>4</v>
      </c>
      <c r="J37" s="85">
        <f t="shared" si="21"/>
        <v>4</v>
      </c>
      <c r="K37" s="85">
        <f t="shared" si="21"/>
        <v>4</v>
      </c>
      <c r="L37" s="85">
        <f t="shared" si="21"/>
        <v>4</v>
      </c>
      <c r="M37" s="85">
        <f t="shared" si="21"/>
        <v>4</v>
      </c>
      <c r="N37" s="85">
        <f t="shared" si="21"/>
        <v>4</v>
      </c>
      <c r="O37" s="85">
        <f t="shared" si="21"/>
        <v>4</v>
      </c>
      <c r="P37" s="85">
        <f t="shared" si="21"/>
        <v>4</v>
      </c>
      <c r="Q37" s="85">
        <f t="shared" si="21"/>
        <v>4</v>
      </c>
      <c r="R37" s="85">
        <f t="shared" si="21"/>
        <v>4</v>
      </c>
      <c r="S37" s="85">
        <f t="shared" si="21"/>
        <v>4</v>
      </c>
      <c r="T37" s="85">
        <f t="shared" si="21"/>
        <v>4</v>
      </c>
      <c r="U37" s="85" t="s">
        <v>161</v>
      </c>
      <c r="V37" s="85">
        <f t="shared" si="21"/>
        <v>0</v>
      </c>
      <c r="W37" s="85">
        <f t="shared" si="21"/>
        <v>0</v>
      </c>
      <c r="X37" s="85">
        <f>X39+X41+X43</f>
        <v>8</v>
      </c>
      <c r="Y37" s="85">
        <f t="shared" si="21"/>
        <v>8</v>
      </c>
      <c r="Z37" s="85">
        <f t="shared" si="21"/>
        <v>8</v>
      </c>
      <c r="AA37" s="85">
        <f t="shared" si="21"/>
        <v>8</v>
      </c>
      <c r="AB37" s="85">
        <f t="shared" si="21"/>
        <v>8</v>
      </c>
      <c r="AC37" s="85">
        <f t="shared" si="21"/>
        <v>8</v>
      </c>
      <c r="AD37" s="85">
        <f t="shared" si="21"/>
        <v>8</v>
      </c>
      <c r="AE37" s="85">
        <f t="shared" si="21"/>
        <v>8</v>
      </c>
      <c r="AF37" s="85">
        <f t="shared" si="21"/>
        <v>8</v>
      </c>
      <c r="AG37" s="85">
        <f t="shared" si="21"/>
        <v>8</v>
      </c>
      <c r="AH37" s="85">
        <f t="shared" si="21"/>
        <v>8</v>
      </c>
      <c r="AI37" s="85">
        <f t="shared" si="21"/>
        <v>8</v>
      </c>
      <c r="AJ37" s="85">
        <f>AJ39+AJ41+AJ43</f>
        <v>8</v>
      </c>
      <c r="AK37" s="85">
        <f t="shared" si="21"/>
        <v>8</v>
      </c>
      <c r="AL37" s="85">
        <f t="shared" si="21"/>
        <v>8</v>
      </c>
      <c r="AM37" s="85">
        <f t="shared" si="21"/>
        <v>8</v>
      </c>
      <c r="AN37" s="85">
        <f t="shared" si="21"/>
        <v>8</v>
      </c>
      <c r="AO37" s="85">
        <f t="shared" si="21"/>
        <v>8</v>
      </c>
      <c r="AP37" s="85">
        <f t="shared" si="21"/>
        <v>8</v>
      </c>
      <c r="AQ37" s="85">
        <f>SUM(AQ45,AQ46)</f>
        <v>36</v>
      </c>
      <c r="AR37" s="85">
        <f>SUM(AR45,AR46)</f>
        <v>36</v>
      </c>
      <c r="AS37" s="85">
        <f>SUM(AS45,AS46)</f>
        <v>0</v>
      </c>
      <c r="AT37" s="85">
        <f>SUM(AT45,AT46)</f>
        <v>0</v>
      </c>
      <c r="AU37" s="85" t="s">
        <v>161</v>
      </c>
      <c r="AV37" s="85">
        <f t="shared" si="21"/>
        <v>0</v>
      </c>
      <c r="AW37" s="85">
        <f t="shared" si="21"/>
        <v>0</v>
      </c>
      <c r="AX37" s="85">
        <f t="shared" si="21"/>
        <v>0</v>
      </c>
      <c r="AY37" s="85">
        <f t="shared" si="21"/>
        <v>0</v>
      </c>
      <c r="AZ37" s="85">
        <f t="shared" si="21"/>
        <v>0</v>
      </c>
      <c r="BA37" s="85">
        <f t="shared" si="21"/>
        <v>0</v>
      </c>
      <c r="BB37" s="85">
        <f t="shared" si="21"/>
        <v>0</v>
      </c>
      <c r="BC37" s="85">
        <f t="shared" si="21"/>
        <v>0</v>
      </c>
      <c r="BD37" s="85">
        <f t="shared" si="21"/>
        <v>0</v>
      </c>
      <c r="BE37" s="85">
        <f t="shared" si="21"/>
        <v>0</v>
      </c>
      <c r="BF37" s="85">
        <f t="shared" si="3"/>
        <v>288</v>
      </c>
    </row>
    <row r="38" spans="1:58" s="8" customFormat="1" ht="15.75" customHeight="1" x14ac:dyDescent="0.2">
      <c r="A38" s="203"/>
      <c r="B38" s="201"/>
      <c r="C38" s="201"/>
      <c r="D38" s="143" t="s">
        <v>18</v>
      </c>
      <c r="E38" s="85">
        <f>E40+E42+E44</f>
        <v>2</v>
      </c>
      <c r="F38" s="85">
        <f t="shared" ref="F38:BE38" si="22">F40+F42+F44</f>
        <v>2</v>
      </c>
      <c r="G38" s="85">
        <f t="shared" si="22"/>
        <v>2</v>
      </c>
      <c r="H38" s="85">
        <f t="shared" si="22"/>
        <v>2</v>
      </c>
      <c r="I38" s="85">
        <f t="shared" si="22"/>
        <v>2</v>
      </c>
      <c r="J38" s="85">
        <f t="shared" si="22"/>
        <v>2</v>
      </c>
      <c r="K38" s="85">
        <f t="shared" si="22"/>
        <v>2</v>
      </c>
      <c r="L38" s="85">
        <f t="shared" si="22"/>
        <v>2</v>
      </c>
      <c r="M38" s="85">
        <f t="shared" si="22"/>
        <v>2</v>
      </c>
      <c r="N38" s="85">
        <f t="shared" si="22"/>
        <v>2</v>
      </c>
      <c r="O38" s="85">
        <f t="shared" si="22"/>
        <v>2</v>
      </c>
      <c r="P38" s="85">
        <f t="shared" si="22"/>
        <v>2</v>
      </c>
      <c r="Q38" s="85">
        <f t="shared" si="22"/>
        <v>2</v>
      </c>
      <c r="R38" s="85">
        <f t="shared" si="22"/>
        <v>2</v>
      </c>
      <c r="S38" s="85">
        <f t="shared" si="22"/>
        <v>2</v>
      </c>
      <c r="T38" s="85">
        <f t="shared" si="22"/>
        <v>2</v>
      </c>
      <c r="U38" s="85" t="s">
        <v>161</v>
      </c>
      <c r="V38" s="85">
        <f t="shared" si="22"/>
        <v>0</v>
      </c>
      <c r="W38" s="85">
        <f t="shared" si="22"/>
        <v>0</v>
      </c>
      <c r="X38" s="85">
        <f>X40+X42+X44</f>
        <v>4</v>
      </c>
      <c r="Y38" s="85">
        <f t="shared" si="22"/>
        <v>4</v>
      </c>
      <c r="Z38" s="85">
        <f t="shared" si="22"/>
        <v>4</v>
      </c>
      <c r="AA38" s="85">
        <f t="shared" si="22"/>
        <v>4</v>
      </c>
      <c r="AB38" s="85">
        <f t="shared" si="22"/>
        <v>4</v>
      </c>
      <c r="AC38" s="85">
        <f t="shared" si="22"/>
        <v>4</v>
      </c>
      <c r="AD38" s="85">
        <f t="shared" si="22"/>
        <v>4</v>
      </c>
      <c r="AE38" s="85">
        <f t="shared" si="22"/>
        <v>4</v>
      </c>
      <c r="AF38" s="85">
        <f t="shared" si="22"/>
        <v>4</v>
      </c>
      <c r="AG38" s="85">
        <f t="shared" si="22"/>
        <v>4</v>
      </c>
      <c r="AH38" s="85">
        <f t="shared" si="22"/>
        <v>4</v>
      </c>
      <c r="AI38" s="85">
        <f t="shared" si="22"/>
        <v>4</v>
      </c>
      <c r="AJ38" s="85">
        <f t="shared" si="22"/>
        <v>4</v>
      </c>
      <c r="AK38" s="85">
        <f t="shared" si="22"/>
        <v>4</v>
      </c>
      <c r="AL38" s="85">
        <f t="shared" si="22"/>
        <v>4</v>
      </c>
      <c r="AM38" s="85">
        <f t="shared" si="22"/>
        <v>4</v>
      </c>
      <c r="AN38" s="85">
        <f t="shared" si="22"/>
        <v>4</v>
      </c>
      <c r="AO38" s="85">
        <f t="shared" si="22"/>
        <v>4</v>
      </c>
      <c r="AP38" s="85">
        <f t="shared" si="22"/>
        <v>4</v>
      </c>
      <c r="AQ38" s="85">
        <v>0</v>
      </c>
      <c r="AR38" s="85">
        <v>0</v>
      </c>
      <c r="AS38" s="85">
        <v>0</v>
      </c>
      <c r="AT38" s="85">
        <f>SUM(AT45,AT46)</f>
        <v>0</v>
      </c>
      <c r="AU38" s="85" t="s">
        <v>161</v>
      </c>
      <c r="AV38" s="85">
        <f t="shared" si="22"/>
        <v>0</v>
      </c>
      <c r="AW38" s="85">
        <f t="shared" si="22"/>
        <v>0</v>
      </c>
      <c r="AX38" s="85">
        <f t="shared" si="22"/>
        <v>0</v>
      </c>
      <c r="AY38" s="85">
        <f t="shared" si="22"/>
        <v>0</v>
      </c>
      <c r="AZ38" s="85">
        <f t="shared" si="22"/>
        <v>0</v>
      </c>
      <c r="BA38" s="85">
        <f t="shared" si="22"/>
        <v>0</v>
      </c>
      <c r="BB38" s="85">
        <f t="shared" si="22"/>
        <v>0</v>
      </c>
      <c r="BC38" s="85">
        <f t="shared" si="22"/>
        <v>0</v>
      </c>
      <c r="BD38" s="85">
        <f t="shared" si="22"/>
        <v>0</v>
      </c>
      <c r="BE38" s="85">
        <f t="shared" si="22"/>
        <v>0</v>
      </c>
      <c r="BF38" s="85">
        <f t="shared" si="3"/>
        <v>108</v>
      </c>
    </row>
    <row r="39" spans="1:58" x14ac:dyDescent="0.2">
      <c r="A39" s="203"/>
      <c r="B39" s="199" t="s">
        <v>44</v>
      </c>
      <c r="C39" s="199" t="s">
        <v>93</v>
      </c>
      <c r="D39" s="56" t="s">
        <v>17</v>
      </c>
      <c r="E39" s="10">
        <v>2</v>
      </c>
      <c r="F39" s="10">
        <v>2</v>
      </c>
      <c r="G39" s="10">
        <v>2</v>
      </c>
      <c r="H39" s="10">
        <v>2</v>
      </c>
      <c r="I39" s="10">
        <v>2</v>
      </c>
      <c r="J39" s="10">
        <v>2</v>
      </c>
      <c r="K39" s="10">
        <v>2</v>
      </c>
      <c r="L39" s="10">
        <v>2</v>
      </c>
      <c r="M39" s="10">
        <v>2</v>
      </c>
      <c r="N39" s="10">
        <v>2</v>
      </c>
      <c r="O39" s="10">
        <v>2</v>
      </c>
      <c r="P39" s="10">
        <v>2</v>
      </c>
      <c r="Q39" s="10">
        <v>2</v>
      </c>
      <c r="R39" s="10">
        <v>2</v>
      </c>
      <c r="S39" s="10">
        <v>2</v>
      </c>
      <c r="T39" s="10">
        <v>2</v>
      </c>
      <c r="U39" s="75" t="s">
        <v>161</v>
      </c>
      <c r="V39" s="42">
        <v>0</v>
      </c>
      <c r="W39" s="42">
        <v>0</v>
      </c>
      <c r="X39" s="38">
        <v>2</v>
      </c>
      <c r="Y39" s="38">
        <v>2</v>
      </c>
      <c r="Z39" s="38">
        <v>2</v>
      </c>
      <c r="AA39" s="38">
        <v>2</v>
      </c>
      <c r="AB39" s="38">
        <v>2</v>
      </c>
      <c r="AC39" s="38">
        <v>2</v>
      </c>
      <c r="AD39" s="38">
        <v>2</v>
      </c>
      <c r="AE39" s="38">
        <v>2</v>
      </c>
      <c r="AF39" s="38">
        <v>2</v>
      </c>
      <c r="AG39" s="38">
        <v>2</v>
      </c>
      <c r="AH39" s="38">
        <v>2</v>
      </c>
      <c r="AI39" s="38">
        <v>2</v>
      </c>
      <c r="AJ39" s="38">
        <v>2</v>
      </c>
      <c r="AK39" s="38">
        <v>2</v>
      </c>
      <c r="AL39" s="38">
        <v>2</v>
      </c>
      <c r="AM39" s="38">
        <v>2</v>
      </c>
      <c r="AN39" s="38">
        <v>2</v>
      </c>
      <c r="AO39" s="38">
        <v>2</v>
      </c>
      <c r="AP39" s="38">
        <v>2</v>
      </c>
      <c r="AQ39" s="42" t="s">
        <v>162</v>
      </c>
      <c r="AR39" s="42" t="s">
        <v>162</v>
      </c>
      <c r="AS39" s="42" t="s">
        <v>162</v>
      </c>
      <c r="AT39" s="42" t="s">
        <v>162</v>
      </c>
      <c r="AU39" s="73" t="s">
        <v>161</v>
      </c>
      <c r="AV39" s="77">
        <v>0</v>
      </c>
      <c r="AW39" s="77">
        <v>0</v>
      </c>
      <c r="AX39" s="77">
        <v>0</v>
      </c>
      <c r="AY39" s="77">
        <v>0</v>
      </c>
      <c r="AZ39" s="77">
        <v>0</v>
      </c>
      <c r="BA39" s="77">
        <v>0</v>
      </c>
      <c r="BB39" s="77">
        <v>0</v>
      </c>
      <c r="BC39" s="77">
        <v>0</v>
      </c>
      <c r="BD39" s="77">
        <v>0</v>
      </c>
      <c r="BE39" s="77">
        <v>0</v>
      </c>
      <c r="BF39" s="37">
        <f t="shared" si="3"/>
        <v>70</v>
      </c>
    </row>
    <row r="40" spans="1:58" x14ac:dyDescent="0.2">
      <c r="A40" s="203"/>
      <c r="B40" s="199"/>
      <c r="C40" s="199"/>
      <c r="D40" s="49" t="s">
        <v>18</v>
      </c>
      <c r="E40" s="10">
        <v>1</v>
      </c>
      <c r="F40" s="10">
        <v>1</v>
      </c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10">
        <v>1</v>
      </c>
      <c r="N40" s="10">
        <v>1</v>
      </c>
      <c r="O40" s="10">
        <v>1</v>
      </c>
      <c r="P40" s="10">
        <v>1</v>
      </c>
      <c r="Q40" s="10">
        <v>1</v>
      </c>
      <c r="R40" s="10">
        <v>1</v>
      </c>
      <c r="S40" s="10">
        <v>1</v>
      </c>
      <c r="T40" s="10">
        <v>1</v>
      </c>
      <c r="U40" s="75" t="s">
        <v>161</v>
      </c>
      <c r="V40" s="42">
        <v>0</v>
      </c>
      <c r="W40" s="42">
        <v>0</v>
      </c>
      <c r="X40" s="38">
        <v>1</v>
      </c>
      <c r="Y40" s="38">
        <v>1</v>
      </c>
      <c r="Z40" s="38">
        <v>1</v>
      </c>
      <c r="AA40" s="38">
        <v>1</v>
      </c>
      <c r="AB40" s="38">
        <v>1</v>
      </c>
      <c r="AC40" s="38">
        <v>1</v>
      </c>
      <c r="AD40" s="38">
        <v>1</v>
      </c>
      <c r="AE40" s="38">
        <v>1</v>
      </c>
      <c r="AF40" s="38">
        <v>1</v>
      </c>
      <c r="AG40" s="38">
        <v>1</v>
      </c>
      <c r="AH40" s="38">
        <v>1</v>
      </c>
      <c r="AI40" s="38">
        <v>1</v>
      </c>
      <c r="AJ40" s="38">
        <v>1</v>
      </c>
      <c r="AK40" s="38">
        <v>1</v>
      </c>
      <c r="AL40" s="38">
        <v>1</v>
      </c>
      <c r="AM40" s="38">
        <v>1</v>
      </c>
      <c r="AN40" s="38">
        <v>1</v>
      </c>
      <c r="AO40" s="38">
        <v>1</v>
      </c>
      <c r="AP40" s="38">
        <v>1</v>
      </c>
      <c r="AQ40" s="42" t="s">
        <v>162</v>
      </c>
      <c r="AR40" s="42" t="s">
        <v>162</v>
      </c>
      <c r="AS40" s="42" t="s">
        <v>162</v>
      </c>
      <c r="AT40" s="42" t="s">
        <v>162</v>
      </c>
      <c r="AU40" s="73" t="s">
        <v>161</v>
      </c>
      <c r="AV40" s="77">
        <v>0</v>
      </c>
      <c r="AW40" s="77">
        <v>0</v>
      </c>
      <c r="AX40" s="77">
        <v>0</v>
      </c>
      <c r="AY40" s="77">
        <v>0</v>
      </c>
      <c r="AZ40" s="77">
        <v>0</v>
      </c>
      <c r="BA40" s="77">
        <v>0</v>
      </c>
      <c r="BB40" s="77">
        <v>0</v>
      </c>
      <c r="BC40" s="77">
        <v>0</v>
      </c>
      <c r="BD40" s="77">
        <v>0</v>
      </c>
      <c r="BE40" s="77">
        <v>0</v>
      </c>
      <c r="BF40" s="37">
        <f t="shared" si="3"/>
        <v>35</v>
      </c>
    </row>
    <row r="41" spans="1:58" x14ac:dyDescent="0.2">
      <c r="A41" s="203"/>
      <c r="B41" s="199" t="s">
        <v>145</v>
      </c>
      <c r="C41" s="199" t="s">
        <v>94</v>
      </c>
      <c r="D41" s="49" t="s">
        <v>17</v>
      </c>
      <c r="E41" s="10">
        <v>2</v>
      </c>
      <c r="F41" s="10">
        <v>2</v>
      </c>
      <c r="G41" s="10">
        <v>2</v>
      </c>
      <c r="H41" s="10">
        <v>2</v>
      </c>
      <c r="I41" s="10">
        <v>2</v>
      </c>
      <c r="J41" s="10">
        <v>2</v>
      </c>
      <c r="K41" s="10">
        <v>2</v>
      </c>
      <c r="L41" s="10">
        <v>2</v>
      </c>
      <c r="M41" s="10">
        <v>2</v>
      </c>
      <c r="N41" s="10">
        <v>2</v>
      </c>
      <c r="O41" s="10">
        <v>2</v>
      </c>
      <c r="P41" s="10">
        <v>2</v>
      </c>
      <c r="Q41" s="10">
        <v>2</v>
      </c>
      <c r="R41" s="10">
        <v>2</v>
      </c>
      <c r="S41" s="10">
        <v>2</v>
      </c>
      <c r="T41" s="10">
        <v>2</v>
      </c>
      <c r="U41" s="75" t="s">
        <v>161</v>
      </c>
      <c r="V41" s="42">
        <v>0</v>
      </c>
      <c r="W41" s="42">
        <v>0</v>
      </c>
      <c r="X41" s="38">
        <v>2</v>
      </c>
      <c r="Y41" s="38">
        <v>2</v>
      </c>
      <c r="Z41" s="38">
        <v>2</v>
      </c>
      <c r="AA41" s="38">
        <v>2</v>
      </c>
      <c r="AB41" s="38">
        <v>2</v>
      </c>
      <c r="AC41" s="38">
        <v>2</v>
      </c>
      <c r="AD41" s="38">
        <v>2</v>
      </c>
      <c r="AE41" s="38">
        <v>2</v>
      </c>
      <c r="AF41" s="38">
        <v>2</v>
      </c>
      <c r="AG41" s="38">
        <v>2</v>
      </c>
      <c r="AH41" s="38">
        <v>2</v>
      </c>
      <c r="AI41" s="38">
        <v>2</v>
      </c>
      <c r="AJ41" s="38">
        <v>2</v>
      </c>
      <c r="AK41" s="38">
        <v>2</v>
      </c>
      <c r="AL41" s="38">
        <v>2</v>
      </c>
      <c r="AM41" s="38">
        <v>2</v>
      </c>
      <c r="AN41" s="38">
        <v>2</v>
      </c>
      <c r="AO41" s="38">
        <v>2</v>
      </c>
      <c r="AP41" s="38">
        <v>2</v>
      </c>
      <c r="AQ41" s="42" t="s">
        <v>162</v>
      </c>
      <c r="AR41" s="42" t="s">
        <v>162</v>
      </c>
      <c r="AS41" s="42" t="s">
        <v>162</v>
      </c>
      <c r="AT41" s="42" t="s">
        <v>162</v>
      </c>
      <c r="AU41" s="73" t="s">
        <v>161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37">
        <f t="shared" ref="BF41:BF46" si="23">SUM(E41:BE41)</f>
        <v>70</v>
      </c>
    </row>
    <row r="42" spans="1:58" x14ac:dyDescent="0.2">
      <c r="A42" s="203"/>
      <c r="B42" s="199"/>
      <c r="C42" s="199"/>
      <c r="D42" s="49" t="s">
        <v>18</v>
      </c>
      <c r="E42" s="10">
        <v>1</v>
      </c>
      <c r="F42" s="10">
        <v>1</v>
      </c>
      <c r="G42" s="10">
        <v>1</v>
      </c>
      <c r="H42" s="10">
        <v>1</v>
      </c>
      <c r="I42" s="10">
        <v>1</v>
      </c>
      <c r="J42" s="10">
        <v>1</v>
      </c>
      <c r="K42" s="10">
        <v>1</v>
      </c>
      <c r="L42" s="10">
        <v>1</v>
      </c>
      <c r="M42" s="10">
        <v>1</v>
      </c>
      <c r="N42" s="10">
        <v>1</v>
      </c>
      <c r="O42" s="10">
        <v>1</v>
      </c>
      <c r="P42" s="10">
        <v>1</v>
      </c>
      <c r="Q42" s="10">
        <v>1</v>
      </c>
      <c r="R42" s="10">
        <v>1</v>
      </c>
      <c r="S42" s="10">
        <v>1</v>
      </c>
      <c r="T42" s="10">
        <v>1</v>
      </c>
      <c r="U42" s="75" t="s">
        <v>161</v>
      </c>
      <c r="V42" s="42">
        <v>0</v>
      </c>
      <c r="W42" s="42">
        <v>0</v>
      </c>
      <c r="X42" s="38">
        <v>1</v>
      </c>
      <c r="Y42" s="38">
        <v>1</v>
      </c>
      <c r="Z42" s="38">
        <v>1</v>
      </c>
      <c r="AA42" s="38">
        <v>1</v>
      </c>
      <c r="AB42" s="38">
        <v>1</v>
      </c>
      <c r="AC42" s="38">
        <v>1</v>
      </c>
      <c r="AD42" s="38">
        <v>1</v>
      </c>
      <c r="AE42" s="38">
        <v>1</v>
      </c>
      <c r="AF42" s="38">
        <v>1</v>
      </c>
      <c r="AG42" s="38">
        <v>1</v>
      </c>
      <c r="AH42" s="38">
        <v>1</v>
      </c>
      <c r="AI42" s="38">
        <v>1</v>
      </c>
      <c r="AJ42" s="38">
        <v>1</v>
      </c>
      <c r="AK42" s="38">
        <v>1</v>
      </c>
      <c r="AL42" s="38">
        <v>1</v>
      </c>
      <c r="AM42" s="38">
        <v>1</v>
      </c>
      <c r="AN42" s="38">
        <v>1</v>
      </c>
      <c r="AO42" s="38">
        <v>1</v>
      </c>
      <c r="AP42" s="38">
        <v>1</v>
      </c>
      <c r="AQ42" s="42" t="s">
        <v>162</v>
      </c>
      <c r="AR42" s="42" t="s">
        <v>162</v>
      </c>
      <c r="AS42" s="42" t="s">
        <v>162</v>
      </c>
      <c r="AT42" s="42" t="s">
        <v>162</v>
      </c>
      <c r="AU42" s="73" t="s">
        <v>161</v>
      </c>
      <c r="AV42" s="77">
        <v>0</v>
      </c>
      <c r="AW42" s="77">
        <v>0</v>
      </c>
      <c r="AX42" s="77">
        <v>0</v>
      </c>
      <c r="AY42" s="77">
        <v>0</v>
      </c>
      <c r="AZ42" s="77">
        <v>0</v>
      </c>
      <c r="BA42" s="77">
        <v>0</v>
      </c>
      <c r="BB42" s="77">
        <v>0</v>
      </c>
      <c r="BC42" s="77">
        <v>0</v>
      </c>
      <c r="BD42" s="77">
        <v>0</v>
      </c>
      <c r="BE42" s="77">
        <v>0</v>
      </c>
      <c r="BF42" s="37">
        <f t="shared" si="23"/>
        <v>35</v>
      </c>
    </row>
    <row r="43" spans="1:58" x14ac:dyDescent="0.2">
      <c r="A43" s="203"/>
      <c r="B43" s="205" t="s">
        <v>105</v>
      </c>
      <c r="C43" s="205" t="s">
        <v>106</v>
      </c>
      <c r="D43" s="49" t="s">
        <v>17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75" t="s">
        <v>161</v>
      </c>
      <c r="V43" s="42">
        <v>0</v>
      </c>
      <c r="W43" s="42">
        <v>0</v>
      </c>
      <c r="X43" s="38">
        <v>4</v>
      </c>
      <c r="Y43" s="38">
        <v>4</v>
      </c>
      <c r="Z43" s="38">
        <v>4</v>
      </c>
      <c r="AA43" s="38">
        <v>4</v>
      </c>
      <c r="AB43" s="38">
        <v>4</v>
      </c>
      <c r="AC43" s="38">
        <v>4</v>
      </c>
      <c r="AD43" s="38">
        <v>4</v>
      </c>
      <c r="AE43" s="38">
        <v>4</v>
      </c>
      <c r="AF43" s="38">
        <v>4</v>
      </c>
      <c r="AG43" s="38">
        <v>4</v>
      </c>
      <c r="AH43" s="38">
        <v>4</v>
      </c>
      <c r="AI43" s="38">
        <v>4</v>
      </c>
      <c r="AJ43" s="38">
        <v>4</v>
      </c>
      <c r="AK43" s="38">
        <v>4</v>
      </c>
      <c r="AL43" s="38">
        <v>4</v>
      </c>
      <c r="AM43" s="38">
        <v>4</v>
      </c>
      <c r="AN43" s="38">
        <v>4</v>
      </c>
      <c r="AO43" s="38">
        <v>4</v>
      </c>
      <c r="AP43" s="38">
        <v>4</v>
      </c>
      <c r="AQ43" s="42" t="s">
        <v>162</v>
      </c>
      <c r="AR43" s="42" t="s">
        <v>162</v>
      </c>
      <c r="AS43" s="42" t="s">
        <v>162</v>
      </c>
      <c r="AT43" s="42" t="s">
        <v>162</v>
      </c>
      <c r="AU43" s="73" t="s">
        <v>161</v>
      </c>
      <c r="AV43" s="77">
        <v>0</v>
      </c>
      <c r="AW43" s="77">
        <v>0</v>
      </c>
      <c r="AX43" s="77">
        <v>0</v>
      </c>
      <c r="AY43" s="77">
        <v>0</v>
      </c>
      <c r="AZ43" s="77">
        <v>0</v>
      </c>
      <c r="BA43" s="77">
        <v>0</v>
      </c>
      <c r="BB43" s="77">
        <v>0</v>
      </c>
      <c r="BC43" s="77">
        <v>0</v>
      </c>
      <c r="BD43" s="77">
        <v>0</v>
      </c>
      <c r="BE43" s="77">
        <v>0</v>
      </c>
      <c r="BF43" s="37">
        <f t="shared" si="23"/>
        <v>76</v>
      </c>
    </row>
    <row r="44" spans="1:58" x14ac:dyDescent="0.2">
      <c r="A44" s="203"/>
      <c r="B44" s="206"/>
      <c r="C44" s="206"/>
      <c r="D44" s="49" t="s">
        <v>18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75" t="s">
        <v>161</v>
      </c>
      <c r="V44" s="42">
        <v>0</v>
      </c>
      <c r="W44" s="42">
        <v>0</v>
      </c>
      <c r="X44" s="38">
        <v>2</v>
      </c>
      <c r="Y44" s="38">
        <v>2</v>
      </c>
      <c r="Z44" s="38">
        <v>2</v>
      </c>
      <c r="AA44" s="38">
        <v>2</v>
      </c>
      <c r="AB44" s="38">
        <v>2</v>
      </c>
      <c r="AC44" s="38">
        <v>2</v>
      </c>
      <c r="AD44" s="38">
        <v>2</v>
      </c>
      <c r="AE44" s="38">
        <v>2</v>
      </c>
      <c r="AF44" s="38">
        <v>2</v>
      </c>
      <c r="AG44" s="38">
        <v>2</v>
      </c>
      <c r="AH44" s="38">
        <v>2</v>
      </c>
      <c r="AI44" s="38">
        <v>2</v>
      </c>
      <c r="AJ44" s="38">
        <v>2</v>
      </c>
      <c r="AK44" s="38">
        <v>2</v>
      </c>
      <c r="AL44" s="38">
        <v>2</v>
      </c>
      <c r="AM44" s="38">
        <v>2</v>
      </c>
      <c r="AN44" s="38">
        <v>2</v>
      </c>
      <c r="AO44" s="38">
        <v>2</v>
      </c>
      <c r="AP44" s="38">
        <v>2</v>
      </c>
      <c r="AQ44" s="42" t="s">
        <v>162</v>
      </c>
      <c r="AR44" s="42" t="s">
        <v>162</v>
      </c>
      <c r="AS44" s="42" t="s">
        <v>162</v>
      </c>
      <c r="AT44" s="42" t="s">
        <v>162</v>
      </c>
      <c r="AU44" s="73" t="s">
        <v>161</v>
      </c>
      <c r="AV44" s="77">
        <v>0</v>
      </c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77">
        <v>0</v>
      </c>
      <c r="BD44" s="77">
        <v>0</v>
      </c>
      <c r="BE44" s="77">
        <v>0</v>
      </c>
      <c r="BF44" s="37">
        <f t="shared" si="23"/>
        <v>38</v>
      </c>
    </row>
    <row r="45" spans="1:58" x14ac:dyDescent="0.2">
      <c r="A45" s="203"/>
      <c r="B45" s="94" t="s">
        <v>174</v>
      </c>
      <c r="C45" s="110" t="s">
        <v>192</v>
      </c>
      <c r="D45" s="49" t="s">
        <v>17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75" t="s">
        <v>161</v>
      </c>
      <c r="V45" s="42">
        <v>0</v>
      </c>
      <c r="W45" s="42">
        <v>0</v>
      </c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93">
        <v>36</v>
      </c>
      <c r="AR45" s="42" t="s">
        <v>162</v>
      </c>
      <c r="AS45" s="42" t="s">
        <v>162</v>
      </c>
      <c r="AT45" s="42" t="s">
        <v>162</v>
      </c>
      <c r="AU45" s="73" t="s">
        <v>161</v>
      </c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77">
        <v>0</v>
      </c>
      <c r="BD45" s="77">
        <v>0</v>
      </c>
      <c r="BE45" s="77">
        <v>0</v>
      </c>
      <c r="BF45" s="37">
        <f t="shared" si="23"/>
        <v>36</v>
      </c>
    </row>
    <row r="46" spans="1:58" x14ac:dyDescent="0.2">
      <c r="A46" s="203"/>
      <c r="B46" s="94" t="s">
        <v>146</v>
      </c>
      <c r="C46" s="110" t="s">
        <v>193</v>
      </c>
      <c r="D46" s="49" t="s">
        <v>17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75" t="s">
        <v>161</v>
      </c>
      <c r="V46" s="42">
        <v>0</v>
      </c>
      <c r="W46" s="42">
        <v>0</v>
      </c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42" t="s">
        <v>162</v>
      </c>
      <c r="AR46" s="93">
        <v>36</v>
      </c>
      <c r="AS46" s="42" t="s">
        <v>162</v>
      </c>
      <c r="AT46" s="42" t="s">
        <v>162</v>
      </c>
      <c r="AU46" s="73" t="s">
        <v>161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37">
        <f t="shared" si="23"/>
        <v>36</v>
      </c>
    </row>
    <row r="47" spans="1:58" s="8" customFormat="1" ht="12.75" customHeight="1" x14ac:dyDescent="0.2">
      <c r="A47" s="203"/>
      <c r="B47" s="194" t="s">
        <v>45</v>
      </c>
      <c r="C47" s="196" t="s">
        <v>184</v>
      </c>
      <c r="D47" s="144" t="s">
        <v>17</v>
      </c>
      <c r="E47" s="85">
        <f>SUM(E57,E49,E51,E53,E55)</f>
        <v>8</v>
      </c>
      <c r="F47" s="85">
        <f t="shared" ref="F47:AP47" si="24">SUM(F57,F49,F51,F53,F55)</f>
        <v>8</v>
      </c>
      <c r="G47" s="85">
        <f t="shared" si="24"/>
        <v>8</v>
      </c>
      <c r="H47" s="85">
        <f t="shared" si="24"/>
        <v>8</v>
      </c>
      <c r="I47" s="85">
        <f t="shared" si="24"/>
        <v>8</v>
      </c>
      <c r="J47" s="85">
        <f t="shared" si="24"/>
        <v>8</v>
      </c>
      <c r="K47" s="85">
        <f t="shared" si="24"/>
        <v>8</v>
      </c>
      <c r="L47" s="85">
        <f t="shared" si="24"/>
        <v>8</v>
      </c>
      <c r="M47" s="85">
        <f t="shared" si="24"/>
        <v>8</v>
      </c>
      <c r="N47" s="85">
        <f t="shared" si="24"/>
        <v>8</v>
      </c>
      <c r="O47" s="85">
        <f t="shared" si="24"/>
        <v>8</v>
      </c>
      <c r="P47" s="85">
        <f t="shared" si="24"/>
        <v>8</v>
      </c>
      <c r="Q47" s="85">
        <f t="shared" si="24"/>
        <v>8</v>
      </c>
      <c r="R47" s="85">
        <f t="shared" si="24"/>
        <v>8</v>
      </c>
      <c r="S47" s="85">
        <f t="shared" si="24"/>
        <v>8</v>
      </c>
      <c r="T47" s="85">
        <f t="shared" si="24"/>
        <v>8</v>
      </c>
      <c r="U47" s="85">
        <f>SUM(U57)</f>
        <v>0</v>
      </c>
      <c r="V47" s="85">
        <f t="shared" si="24"/>
        <v>0</v>
      </c>
      <c r="W47" s="85">
        <f t="shared" si="24"/>
        <v>0</v>
      </c>
      <c r="X47" s="85">
        <f t="shared" si="24"/>
        <v>13</v>
      </c>
      <c r="Y47" s="85">
        <f t="shared" si="24"/>
        <v>13</v>
      </c>
      <c r="Z47" s="85">
        <f t="shared" si="24"/>
        <v>13</v>
      </c>
      <c r="AA47" s="85">
        <f t="shared" si="24"/>
        <v>13</v>
      </c>
      <c r="AB47" s="85">
        <f t="shared" si="24"/>
        <v>13</v>
      </c>
      <c r="AC47" s="85">
        <f t="shared" si="24"/>
        <v>13</v>
      </c>
      <c r="AD47" s="85">
        <f t="shared" si="24"/>
        <v>13</v>
      </c>
      <c r="AE47" s="85">
        <f t="shared" si="24"/>
        <v>13</v>
      </c>
      <c r="AF47" s="85">
        <f t="shared" si="24"/>
        <v>13</v>
      </c>
      <c r="AG47" s="85">
        <f t="shared" si="24"/>
        <v>13</v>
      </c>
      <c r="AH47" s="85">
        <f t="shared" si="24"/>
        <v>13</v>
      </c>
      <c r="AI47" s="85">
        <f t="shared" si="24"/>
        <v>13</v>
      </c>
      <c r="AJ47" s="85">
        <f t="shared" si="24"/>
        <v>13</v>
      </c>
      <c r="AK47" s="85">
        <f t="shared" si="24"/>
        <v>13</v>
      </c>
      <c r="AL47" s="85">
        <f t="shared" si="24"/>
        <v>13</v>
      </c>
      <c r="AM47" s="85">
        <f t="shared" si="24"/>
        <v>13</v>
      </c>
      <c r="AN47" s="85">
        <f t="shared" si="24"/>
        <v>13</v>
      </c>
      <c r="AO47" s="85">
        <f t="shared" si="24"/>
        <v>13</v>
      </c>
      <c r="AP47" s="85">
        <f t="shared" si="24"/>
        <v>13</v>
      </c>
      <c r="AQ47" s="85">
        <f>SUM(AQ59,AQ60)</f>
        <v>0</v>
      </c>
      <c r="AR47" s="85">
        <f>SUM(AR59,AR60)</f>
        <v>0</v>
      </c>
      <c r="AS47" s="85">
        <f>SUM(AS59,AS60)</f>
        <v>36</v>
      </c>
      <c r="AT47" s="85">
        <f>SUM(AT59,AT60)</f>
        <v>36</v>
      </c>
      <c r="AU47" s="85">
        <f t="shared" ref="AU47:BE47" si="25">SUM(AU57)</f>
        <v>0</v>
      </c>
      <c r="AV47" s="85">
        <f t="shared" si="25"/>
        <v>0</v>
      </c>
      <c r="AW47" s="85">
        <f t="shared" si="25"/>
        <v>0</v>
      </c>
      <c r="AX47" s="85">
        <f t="shared" si="25"/>
        <v>0</v>
      </c>
      <c r="AY47" s="85">
        <f t="shared" si="25"/>
        <v>0</v>
      </c>
      <c r="AZ47" s="85">
        <f t="shared" si="25"/>
        <v>0</v>
      </c>
      <c r="BA47" s="85">
        <f t="shared" si="25"/>
        <v>0</v>
      </c>
      <c r="BB47" s="85">
        <f t="shared" si="25"/>
        <v>0</v>
      </c>
      <c r="BC47" s="85">
        <f t="shared" si="25"/>
        <v>0</v>
      </c>
      <c r="BD47" s="85">
        <f t="shared" si="25"/>
        <v>0</v>
      </c>
      <c r="BE47" s="85">
        <f t="shared" si="25"/>
        <v>0</v>
      </c>
      <c r="BF47" s="85">
        <f t="shared" si="3"/>
        <v>447</v>
      </c>
    </row>
    <row r="48" spans="1:58" s="8" customFormat="1" x14ac:dyDescent="0.2">
      <c r="A48" s="203"/>
      <c r="B48" s="195"/>
      <c r="C48" s="197"/>
      <c r="D48" s="144" t="s">
        <v>18</v>
      </c>
      <c r="E48" s="85">
        <f>SUM(E50,E52,E54,E56,E58)</f>
        <v>4</v>
      </c>
      <c r="F48" s="85">
        <f t="shared" ref="F48:T48" si="26">SUM(F50,F52,F54,F56,F58)</f>
        <v>4</v>
      </c>
      <c r="G48" s="85">
        <f t="shared" si="26"/>
        <v>4</v>
      </c>
      <c r="H48" s="85">
        <f t="shared" si="26"/>
        <v>4</v>
      </c>
      <c r="I48" s="85">
        <f t="shared" si="26"/>
        <v>4</v>
      </c>
      <c r="J48" s="85">
        <f t="shared" si="26"/>
        <v>4</v>
      </c>
      <c r="K48" s="85">
        <f t="shared" si="26"/>
        <v>4</v>
      </c>
      <c r="L48" s="85">
        <f t="shared" si="26"/>
        <v>4</v>
      </c>
      <c r="M48" s="85">
        <f t="shared" si="26"/>
        <v>4</v>
      </c>
      <c r="N48" s="85">
        <f t="shared" si="26"/>
        <v>4</v>
      </c>
      <c r="O48" s="85">
        <f t="shared" si="26"/>
        <v>4</v>
      </c>
      <c r="P48" s="85">
        <f t="shared" si="26"/>
        <v>4</v>
      </c>
      <c r="Q48" s="85">
        <f t="shared" si="26"/>
        <v>4</v>
      </c>
      <c r="R48" s="85">
        <f t="shared" si="26"/>
        <v>4</v>
      </c>
      <c r="S48" s="85">
        <f t="shared" si="26"/>
        <v>4</v>
      </c>
      <c r="T48" s="85">
        <f t="shared" si="26"/>
        <v>4</v>
      </c>
      <c r="U48" s="85">
        <f>SUM(U58)</f>
        <v>0</v>
      </c>
      <c r="V48" s="85">
        <f>SUM(V58)</f>
        <v>0</v>
      </c>
      <c r="W48" s="85">
        <f>SUM(W58)</f>
        <v>0</v>
      </c>
      <c r="X48" s="85">
        <f t="shared" ref="X48:AP48" si="27">SUM(X50,X52,X54,X56,X58)</f>
        <v>6.5</v>
      </c>
      <c r="Y48" s="85">
        <f t="shared" si="27"/>
        <v>6.5</v>
      </c>
      <c r="Z48" s="85">
        <f t="shared" si="27"/>
        <v>6.5</v>
      </c>
      <c r="AA48" s="85">
        <f t="shared" si="27"/>
        <v>6.5</v>
      </c>
      <c r="AB48" s="85">
        <f t="shared" si="27"/>
        <v>6.5</v>
      </c>
      <c r="AC48" s="85">
        <f t="shared" si="27"/>
        <v>6.5</v>
      </c>
      <c r="AD48" s="85">
        <f t="shared" si="27"/>
        <v>6.5</v>
      </c>
      <c r="AE48" s="85">
        <f t="shared" si="27"/>
        <v>6.5</v>
      </c>
      <c r="AF48" s="85">
        <f t="shared" si="27"/>
        <v>6.5</v>
      </c>
      <c r="AG48" s="85">
        <f t="shared" si="27"/>
        <v>6.5</v>
      </c>
      <c r="AH48" s="85">
        <f t="shared" si="27"/>
        <v>6.5</v>
      </c>
      <c r="AI48" s="85">
        <f t="shared" si="27"/>
        <v>6.5</v>
      </c>
      <c r="AJ48" s="85">
        <f t="shared" si="27"/>
        <v>6.5</v>
      </c>
      <c r="AK48" s="85">
        <f t="shared" si="27"/>
        <v>6.5</v>
      </c>
      <c r="AL48" s="85">
        <f t="shared" si="27"/>
        <v>6.5</v>
      </c>
      <c r="AM48" s="85">
        <f t="shared" si="27"/>
        <v>6.5</v>
      </c>
      <c r="AN48" s="85">
        <f t="shared" si="27"/>
        <v>6.5</v>
      </c>
      <c r="AO48" s="85">
        <f t="shared" si="27"/>
        <v>6.5</v>
      </c>
      <c r="AP48" s="85">
        <f t="shared" si="27"/>
        <v>6.5</v>
      </c>
      <c r="AQ48" s="85">
        <f t="shared" ref="AQ48:BE48" si="28">SUM(AQ58)</f>
        <v>0</v>
      </c>
      <c r="AR48" s="85">
        <f t="shared" si="28"/>
        <v>0</v>
      </c>
      <c r="AS48" s="85">
        <f t="shared" si="28"/>
        <v>0</v>
      </c>
      <c r="AT48" s="85">
        <f t="shared" si="28"/>
        <v>0</v>
      </c>
      <c r="AU48" s="85">
        <f t="shared" si="28"/>
        <v>0</v>
      </c>
      <c r="AV48" s="85">
        <f t="shared" si="28"/>
        <v>0</v>
      </c>
      <c r="AW48" s="85">
        <f t="shared" si="28"/>
        <v>0</v>
      </c>
      <c r="AX48" s="85">
        <f t="shared" si="28"/>
        <v>0</v>
      </c>
      <c r="AY48" s="85">
        <f t="shared" si="28"/>
        <v>0</v>
      </c>
      <c r="AZ48" s="85">
        <f t="shared" si="28"/>
        <v>0</v>
      </c>
      <c r="BA48" s="85">
        <f t="shared" si="28"/>
        <v>0</v>
      </c>
      <c r="BB48" s="85">
        <f t="shared" si="28"/>
        <v>0</v>
      </c>
      <c r="BC48" s="85">
        <f t="shared" si="28"/>
        <v>0</v>
      </c>
      <c r="BD48" s="85">
        <f t="shared" si="28"/>
        <v>0</v>
      </c>
      <c r="BE48" s="85">
        <f t="shared" si="28"/>
        <v>0</v>
      </c>
      <c r="BF48" s="85">
        <f t="shared" si="3"/>
        <v>187.5</v>
      </c>
    </row>
    <row r="49" spans="1:58" s="8" customFormat="1" x14ac:dyDescent="0.2">
      <c r="A49" s="203"/>
      <c r="B49" s="205" t="s">
        <v>46</v>
      </c>
      <c r="C49" s="159" t="s">
        <v>95</v>
      </c>
      <c r="D49" s="56" t="s">
        <v>17</v>
      </c>
      <c r="E49" s="41">
        <v>2</v>
      </c>
      <c r="F49" s="41">
        <v>2</v>
      </c>
      <c r="G49" s="41">
        <v>2</v>
      </c>
      <c r="H49" s="41">
        <v>2</v>
      </c>
      <c r="I49" s="41">
        <v>2</v>
      </c>
      <c r="J49" s="41">
        <v>2</v>
      </c>
      <c r="K49" s="41">
        <v>2</v>
      </c>
      <c r="L49" s="41">
        <v>2</v>
      </c>
      <c r="M49" s="41">
        <v>2</v>
      </c>
      <c r="N49" s="41">
        <v>2</v>
      </c>
      <c r="O49" s="41">
        <v>2</v>
      </c>
      <c r="P49" s="41">
        <v>2</v>
      </c>
      <c r="Q49" s="41">
        <v>2</v>
      </c>
      <c r="R49" s="41">
        <v>2</v>
      </c>
      <c r="S49" s="41">
        <v>2</v>
      </c>
      <c r="T49" s="41">
        <v>2</v>
      </c>
      <c r="U49" s="74" t="s">
        <v>161</v>
      </c>
      <c r="V49" s="47">
        <v>0</v>
      </c>
      <c r="W49" s="47">
        <v>0</v>
      </c>
      <c r="X49" s="41">
        <v>3</v>
      </c>
      <c r="Y49" s="41">
        <v>3</v>
      </c>
      <c r="Z49" s="41">
        <v>3</v>
      </c>
      <c r="AA49" s="41">
        <v>3</v>
      </c>
      <c r="AB49" s="41">
        <v>3</v>
      </c>
      <c r="AC49" s="41">
        <v>3</v>
      </c>
      <c r="AD49" s="41">
        <v>3</v>
      </c>
      <c r="AE49" s="41">
        <v>3</v>
      </c>
      <c r="AF49" s="41">
        <v>3</v>
      </c>
      <c r="AG49" s="41">
        <v>3</v>
      </c>
      <c r="AH49" s="41">
        <v>3</v>
      </c>
      <c r="AI49" s="41">
        <v>3</v>
      </c>
      <c r="AJ49" s="41">
        <v>3</v>
      </c>
      <c r="AK49" s="41">
        <v>3</v>
      </c>
      <c r="AL49" s="41">
        <v>3</v>
      </c>
      <c r="AM49" s="41">
        <v>3</v>
      </c>
      <c r="AN49" s="41">
        <v>3</v>
      </c>
      <c r="AO49" s="41">
        <v>3</v>
      </c>
      <c r="AP49" s="41">
        <v>3</v>
      </c>
      <c r="AQ49" s="42" t="s">
        <v>162</v>
      </c>
      <c r="AR49" s="42" t="s">
        <v>162</v>
      </c>
      <c r="AS49" s="42" t="s">
        <v>162</v>
      </c>
      <c r="AT49" s="42" t="s">
        <v>162</v>
      </c>
      <c r="AU49" s="73" t="s">
        <v>161</v>
      </c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37">
        <f>SUM(E49:BE49)</f>
        <v>89</v>
      </c>
    </row>
    <row r="50" spans="1:58" s="8" customFormat="1" x14ac:dyDescent="0.2">
      <c r="A50" s="203"/>
      <c r="B50" s="206"/>
      <c r="C50" s="160"/>
      <c r="D50" s="49" t="s">
        <v>18</v>
      </c>
      <c r="E50" s="41">
        <v>1</v>
      </c>
      <c r="F50" s="41">
        <v>1</v>
      </c>
      <c r="G50" s="41">
        <v>1</v>
      </c>
      <c r="H50" s="41">
        <v>1</v>
      </c>
      <c r="I50" s="41">
        <v>1</v>
      </c>
      <c r="J50" s="41">
        <v>1</v>
      </c>
      <c r="K50" s="41">
        <v>1</v>
      </c>
      <c r="L50" s="41">
        <v>1</v>
      </c>
      <c r="M50" s="41">
        <v>1</v>
      </c>
      <c r="N50" s="41">
        <v>1</v>
      </c>
      <c r="O50" s="41">
        <v>1</v>
      </c>
      <c r="P50" s="41">
        <v>1</v>
      </c>
      <c r="Q50" s="41">
        <v>1</v>
      </c>
      <c r="R50" s="41">
        <v>1</v>
      </c>
      <c r="S50" s="41">
        <v>1</v>
      </c>
      <c r="T50" s="41">
        <v>1</v>
      </c>
      <c r="U50" s="74" t="s">
        <v>161</v>
      </c>
      <c r="V50" s="47">
        <v>0</v>
      </c>
      <c r="W50" s="47">
        <v>0</v>
      </c>
      <c r="X50" s="41">
        <v>1.5</v>
      </c>
      <c r="Y50" s="41">
        <v>1.5</v>
      </c>
      <c r="Z50" s="41">
        <v>1.5</v>
      </c>
      <c r="AA50" s="41">
        <v>1.5</v>
      </c>
      <c r="AB50" s="41">
        <v>1.5</v>
      </c>
      <c r="AC50" s="41">
        <v>1.5</v>
      </c>
      <c r="AD50" s="41">
        <v>1.5</v>
      </c>
      <c r="AE50" s="41">
        <v>1.5</v>
      </c>
      <c r="AF50" s="41">
        <v>1.5</v>
      </c>
      <c r="AG50" s="41">
        <v>1.5</v>
      </c>
      <c r="AH50" s="41">
        <v>1.5</v>
      </c>
      <c r="AI50" s="41">
        <v>1.5</v>
      </c>
      <c r="AJ50" s="41">
        <v>1.5</v>
      </c>
      <c r="AK50" s="41">
        <v>1.5</v>
      </c>
      <c r="AL50" s="41">
        <v>1.5</v>
      </c>
      <c r="AM50" s="41">
        <v>1.5</v>
      </c>
      <c r="AN50" s="41">
        <v>1.5</v>
      </c>
      <c r="AO50" s="41">
        <v>1.5</v>
      </c>
      <c r="AP50" s="41">
        <v>1.5</v>
      </c>
      <c r="AQ50" s="42" t="s">
        <v>162</v>
      </c>
      <c r="AR50" s="42" t="s">
        <v>162</v>
      </c>
      <c r="AS50" s="42" t="s">
        <v>162</v>
      </c>
      <c r="AT50" s="42" t="s">
        <v>162</v>
      </c>
      <c r="AU50" s="73" t="s">
        <v>161</v>
      </c>
      <c r="AV50" s="77">
        <v>0</v>
      </c>
      <c r="AW50" s="77">
        <v>0</v>
      </c>
      <c r="AX50" s="77">
        <v>0</v>
      </c>
      <c r="AY50" s="77">
        <v>0</v>
      </c>
      <c r="AZ50" s="77">
        <v>0</v>
      </c>
      <c r="BA50" s="77">
        <v>0</v>
      </c>
      <c r="BB50" s="77">
        <v>0</v>
      </c>
      <c r="BC50" s="77">
        <v>0</v>
      </c>
      <c r="BD50" s="77">
        <v>0</v>
      </c>
      <c r="BE50" s="77">
        <v>0</v>
      </c>
      <c r="BF50" s="28">
        <f t="shared" ref="BF50:BF60" si="29">SUM(E50:BE50)</f>
        <v>44.5</v>
      </c>
    </row>
    <row r="51" spans="1:58" s="8" customFormat="1" x14ac:dyDescent="0.2">
      <c r="A51" s="203"/>
      <c r="B51" s="205" t="s">
        <v>149</v>
      </c>
      <c r="C51" s="159" t="s">
        <v>150</v>
      </c>
      <c r="D51" s="49" t="s">
        <v>17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74" t="s">
        <v>161</v>
      </c>
      <c r="V51" s="47">
        <v>0</v>
      </c>
      <c r="W51" s="47">
        <v>0</v>
      </c>
      <c r="X51" s="41">
        <v>3</v>
      </c>
      <c r="Y51" s="41">
        <v>3</v>
      </c>
      <c r="Z51" s="41">
        <v>3</v>
      </c>
      <c r="AA51" s="41">
        <v>3</v>
      </c>
      <c r="AB51" s="41">
        <v>3</v>
      </c>
      <c r="AC51" s="41">
        <v>3</v>
      </c>
      <c r="AD51" s="41">
        <v>3</v>
      </c>
      <c r="AE51" s="41">
        <v>3</v>
      </c>
      <c r="AF51" s="41">
        <v>3</v>
      </c>
      <c r="AG51" s="41">
        <v>3</v>
      </c>
      <c r="AH51" s="41">
        <v>3</v>
      </c>
      <c r="AI51" s="41">
        <v>3</v>
      </c>
      <c r="AJ51" s="41">
        <v>3</v>
      </c>
      <c r="AK51" s="41">
        <v>3</v>
      </c>
      <c r="AL51" s="41">
        <v>3</v>
      </c>
      <c r="AM51" s="41">
        <v>3</v>
      </c>
      <c r="AN51" s="41">
        <v>3</v>
      </c>
      <c r="AO51" s="41">
        <v>3</v>
      </c>
      <c r="AP51" s="41">
        <v>3</v>
      </c>
      <c r="AQ51" s="42" t="s">
        <v>162</v>
      </c>
      <c r="AR51" s="42" t="s">
        <v>162</v>
      </c>
      <c r="AS51" s="42" t="s">
        <v>162</v>
      </c>
      <c r="AT51" s="42" t="s">
        <v>162</v>
      </c>
      <c r="AU51" s="73" t="s">
        <v>161</v>
      </c>
      <c r="AV51" s="77">
        <v>0</v>
      </c>
      <c r="AW51" s="77">
        <v>0</v>
      </c>
      <c r="AX51" s="77">
        <v>0</v>
      </c>
      <c r="AY51" s="77">
        <v>0</v>
      </c>
      <c r="AZ51" s="77">
        <v>0</v>
      </c>
      <c r="BA51" s="77">
        <v>0</v>
      </c>
      <c r="BB51" s="77">
        <v>0</v>
      </c>
      <c r="BC51" s="77">
        <v>0</v>
      </c>
      <c r="BD51" s="77">
        <v>0</v>
      </c>
      <c r="BE51" s="77">
        <v>0</v>
      </c>
      <c r="BF51" s="37">
        <f t="shared" si="29"/>
        <v>57</v>
      </c>
    </row>
    <row r="52" spans="1:58" s="8" customFormat="1" x14ac:dyDescent="0.2">
      <c r="A52" s="203"/>
      <c r="B52" s="206"/>
      <c r="C52" s="160"/>
      <c r="D52" s="49" t="s">
        <v>18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74" t="s">
        <v>161</v>
      </c>
      <c r="V52" s="47">
        <v>0</v>
      </c>
      <c r="W52" s="47">
        <v>0</v>
      </c>
      <c r="X52" s="41">
        <v>1.5</v>
      </c>
      <c r="Y52" s="41">
        <v>1.5</v>
      </c>
      <c r="Z52" s="41">
        <v>1.5</v>
      </c>
      <c r="AA52" s="41">
        <v>1.5</v>
      </c>
      <c r="AB52" s="41">
        <v>1.5</v>
      </c>
      <c r="AC52" s="41">
        <v>1.5</v>
      </c>
      <c r="AD52" s="41">
        <v>1.5</v>
      </c>
      <c r="AE52" s="41">
        <v>1.5</v>
      </c>
      <c r="AF52" s="41">
        <v>1.5</v>
      </c>
      <c r="AG52" s="41">
        <v>1.5</v>
      </c>
      <c r="AH52" s="41">
        <v>1.5</v>
      </c>
      <c r="AI52" s="41">
        <v>1.5</v>
      </c>
      <c r="AJ52" s="41">
        <v>1.5</v>
      </c>
      <c r="AK52" s="41">
        <v>1.5</v>
      </c>
      <c r="AL52" s="41">
        <v>1.5</v>
      </c>
      <c r="AM52" s="41">
        <v>1.5</v>
      </c>
      <c r="AN52" s="41">
        <v>1.5</v>
      </c>
      <c r="AO52" s="41">
        <v>1.5</v>
      </c>
      <c r="AP52" s="41">
        <v>1.5</v>
      </c>
      <c r="AQ52" s="42" t="s">
        <v>162</v>
      </c>
      <c r="AR52" s="42" t="s">
        <v>162</v>
      </c>
      <c r="AS52" s="42" t="s">
        <v>162</v>
      </c>
      <c r="AT52" s="42" t="s">
        <v>162</v>
      </c>
      <c r="AU52" s="73" t="s">
        <v>161</v>
      </c>
      <c r="AV52" s="77">
        <v>0</v>
      </c>
      <c r="AW52" s="77">
        <v>0</v>
      </c>
      <c r="AX52" s="77">
        <v>0</v>
      </c>
      <c r="AY52" s="77">
        <v>0</v>
      </c>
      <c r="AZ52" s="77">
        <v>0</v>
      </c>
      <c r="BA52" s="77">
        <v>0</v>
      </c>
      <c r="BB52" s="77">
        <v>0</v>
      </c>
      <c r="BC52" s="77">
        <v>0</v>
      </c>
      <c r="BD52" s="77">
        <v>0</v>
      </c>
      <c r="BE52" s="77">
        <v>0</v>
      </c>
      <c r="BF52" s="28">
        <f t="shared" si="29"/>
        <v>28.5</v>
      </c>
    </row>
    <row r="53" spans="1:58" s="8" customFormat="1" x14ac:dyDescent="0.2">
      <c r="A53" s="203"/>
      <c r="B53" s="205" t="s">
        <v>96</v>
      </c>
      <c r="C53" s="159" t="s">
        <v>173</v>
      </c>
      <c r="D53" s="49" t="s">
        <v>17</v>
      </c>
      <c r="E53" s="41">
        <v>2</v>
      </c>
      <c r="F53" s="41">
        <v>2</v>
      </c>
      <c r="G53" s="41">
        <v>2</v>
      </c>
      <c r="H53" s="41">
        <v>2</v>
      </c>
      <c r="I53" s="41">
        <v>2</v>
      </c>
      <c r="J53" s="41">
        <v>2</v>
      </c>
      <c r="K53" s="41">
        <v>2</v>
      </c>
      <c r="L53" s="41">
        <v>2</v>
      </c>
      <c r="M53" s="41">
        <v>2</v>
      </c>
      <c r="N53" s="41">
        <v>2</v>
      </c>
      <c r="O53" s="41">
        <v>2</v>
      </c>
      <c r="P53" s="41">
        <v>2</v>
      </c>
      <c r="Q53" s="41">
        <v>2</v>
      </c>
      <c r="R53" s="41">
        <v>2</v>
      </c>
      <c r="S53" s="41">
        <v>2</v>
      </c>
      <c r="T53" s="41">
        <v>2</v>
      </c>
      <c r="U53" s="74" t="s">
        <v>161</v>
      </c>
      <c r="V53" s="47">
        <v>0</v>
      </c>
      <c r="W53" s="47">
        <v>0</v>
      </c>
      <c r="X53" s="41">
        <v>2</v>
      </c>
      <c r="Y53" s="41">
        <v>2</v>
      </c>
      <c r="Z53" s="41">
        <v>2</v>
      </c>
      <c r="AA53" s="41">
        <v>2</v>
      </c>
      <c r="AB53" s="41">
        <v>2</v>
      </c>
      <c r="AC53" s="41">
        <v>2</v>
      </c>
      <c r="AD53" s="41">
        <v>2</v>
      </c>
      <c r="AE53" s="41">
        <v>2</v>
      </c>
      <c r="AF53" s="41">
        <v>2</v>
      </c>
      <c r="AG53" s="41">
        <v>2</v>
      </c>
      <c r="AH53" s="41">
        <v>2</v>
      </c>
      <c r="AI53" s="41">
        <v>2</v>
      </c>
      <c r="AJ53" s="41">
        <v>2</v>
      </c>
      <c r="AK53" s="41">
        <v>2</v>
      </c>
      <c r="AL53" s="41">
        <v>2</v>
      </c>
      <c r="AM53" s="41">
        <v>2</v>
      </c>
      <c r="AN53" s="41">
        <v>2</v>
      </c>
      <c r="AO53" s="41">
        <v>2</v>
      </c>
      <c r="AP53" s="41">
        <v>2</v>
      </c>
      <c r="AQ53" s="42" t="s">
        <v>162</v>
      </c>
      <c r="AR53" s="42" t="s">
        <v>162</v>
      </c>
      <c r="AS53" s="42" t="s">
        <v>162</v>
      </c>
      <c r="AT53" s="42" t="s">
        <v>162</v>
      </c>
      <c r="AU53" s="73" t="s">
        <v>161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37">
        <f t="shared" si="29"/>
        <v>70</v>
      </c>
    </row>
    <row r="54" spans="1:58" s="8" customFormat="1" ht="15" customHeight="1" x14ac:dyDescent="0.2">
      <c r="A54" s="203"/>
      <c r="B54" s="206"/>
      <c r="C54" s="160"/>
      <c r="D54" s="49" t="s">
        <v>18</v>
      </c>
      <c r="E54" s="41">
        <v>1</v>
      </c>
      <c r="F54" s="41">
        <v>1</v>
      </c>
      <c r="G54" s="41">
        <v>1</v>
      </c>
      <c r="H54" s="41">
        <v>1</v>
      </c>
      <c r="I54" s="41">
        <v>1</v>
      </c>
      <c r="J54" s="41">
        <v>1</v>
      </c>
      <c r="K54" s="41">
        <v>1</v>
      </c>
      <c r="L54" s="41">
        <v>1</v>
      </c>
      <c r="M54" s="41">
        <v>1</v>
      </c>
      <c r="N54" s="41">
        <v>1</v>
      </c>
      <c r="O54" s="41">
        <v>1</v>
      </c>
      <c r="P54" s="41">
        <v>1</v>
      </c>
      <c r="Q54" s="41">
        <v>1</v>
      </c>
      <c r="R54" s="41">
        <v>1</v>
      </c>
      <c r="S54" s="41">
        <v>1</v>
      </c>
      <c r="T54" s="41">
        <v>1</v>
      </c>
      <c r="U54" s="74" t="s">
        <v>161</v>
      </c>
      <c r="V54" s="47">
        <v>0</v>
      </c>
      <c r="W54" s="47">
        <v>0</v>
      </c>
      <c r="X54" s="41">
        <v>1</v>
      </c>
      <c r="Y54" s="41">
        <v>1</v>
      </c>
      <c r="Z54" s="41">
        <v>1</v>
      </c>
      <c r="AA54" s="41">
        <v>1</v>
      </c>
      <c r="AB54" s="41">
        <v>1</v>
      </c>
      <c r="AC54" s="41">
        <v>1</v>
      </c>
      <c r="AD54" s="41">
        <v>1</v>
      </c>
      <c r="AE54" s="41">
        <v>1</v>
      </c>
      <c r="AF54" s="41">
        <v>1</v>
      </c>
      <c r="AG54" s="41">
        <v>1</v>
      </c>
      <c r="AH54" s="41">
        <v>1</v>
      </c>
      <c r="AI54" s="41">
        <v>1</v>
      </c>
      <c r="AJ54" s="41">
        <v>1</v>
      </c>
      <c r="AK54" s="41">
        <v>1</v>
      </c>
      <c r="AL54" s="41">
        <v>1</v>
      </c>
      <c r="AM54" s="41">
        <v>1</v>
      </c>
      <c r="AN54" s="41">
        <v>1</v>
      </c>
      <c r="AO54" s="41">
        <v>1</v>
      </c>
      <c r="AP54" s="41">
        <v>1</v>
      </c>
      <c r="AQ54" s="42" t="s">
        <v>162</v>
      </c>
      <c r="AR54" s="42" t="s">
        <v>162</v>
      </c>
      <c r="AS54" s="42" t="s">
        <v>162</v>
      </c>
      <c r="AT54" s="42" t="s">
        <v>162</v>
      </c>
      <c r="AU54" s="73" t="s">
        <v>161</v>
      </c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37">
        <f t="shared" si="29"/>
        <v>35</v>
      </c>
    </row>
    <row r="55" spans="1:58" s="8" customFormat="1" x14ac:dyDescent="0.2">
      <c r="A55" s="203"/>
      <c r="B55" s="205" t="s">
        <v>97</v>
      </c>
      <c r="C55" s="159" t="s">
        <v>138</v>
      </c>
      <c r="D55" s="49" t="s">
        <v>17</v>
      </c>
      <c r="E55" s="41">
        <v>4</v>
      </c>
      <c r="F55" s="41">
        <v>4</v>
      </c>
      <c r="G55" s="41">
        <v>4</v>
      </c>
      <c r="H55" s="41">
        <v>4</v>
      </c>
      <c r="I55" s="41">
        <v>4</v>
      </c>
      <c r="J55" s="41">
        <v>4</v>
      </c>
      <c r="K55" s="41">
        <v>4</v>
      </c>
      <c r="L55" s="41">
        <v>4</v>
      </c>
      <c r="M55" s="41">
        <v>4</v>
      </c>
      <c r="N55" s="41">
        <v>4</v>
      </c>
      <c r="O55" s="41">
        <v>4</v>
      </c>
      <c r="P55" s="41">
        <v>4</v>
      </c>
      <c r="Q55" s="41">
        <v>4</v>
      </c>
      <c r="R55" s="41">
        <v>4</v>
      </c>
      <c r="S55" s="41">
        <v>4</v>
      </c>
      <c r="T55" s="41">
        <v>4</v>
      </c>
      <c r="U55" s="74" t="s">
        <v>161</v>
      </c>
      <c r="V55" s="47">
        <v>0</v>
      </c>
      <c r="W55" s="47">
        <v>0</v>
      </c>
      <c r="X55" s="41">
        <v>2</v>
      </c>
      <c r="Y55" s="41">
        <v>2</v>
      </c>
      <c r="Z55" s="41">
        <v>2</v>
      </c>
      <c r="AA55" s="41">
        <v>2</v>
      </c>
      <c r="AB55" s="41">
        <v>2</v>
      </c>
      <c r="AC55" s="41">
        <v>2</v>
      </c>
      <c r="AD55" s="41">
        <v>2</v>
      </c>
      <c r="AE55" s="41">
        <v>2</v>
      </c>
      <c r="AF55" s="41">
        <v>2</v>
      </c>
      <c r="AG55" s="41">
        <v>2</v>
      </c>
      <c r="AH55" s="41">
        <v>2</v>
      </c>
      <c r="AI55" s="41">
        <v>2</v>
      </c>
      <c r="AJ55" s="41">
        <v>2</v>
      </c>
      <c r="AK55" s="41">
        <v>2</v>
      </c>
      <c r="AL55" s="41">
        <v>2</v>
      </c>
      <c r="AM55" s="41">
        <v>2</v>
      </c>
      <c r="AN55" s="41">
        <v>2</v>
      </c>
      <c r="AO55" s="41">
        <v>2</v>
      </c>
      <c r="AP55" s="41">
        <v>2</v>
      </c>
      <c r="AQ55" s="42" t="s">
        <v>162</v>
      </c>
      <c r="AR55" s="42" t="s">
        <v>162</v>
      </c>
      <c r="AS55" s="42" t="s">
        <v>162</v>
      </c>
      <c r="AT55" s="42" t="s">
        <v>162</v>
      </c>
      <c r="AU55" s="73" t="s">
        <v>161</v>
      </c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37">
        <f t="shared" si="29"/>
        <v>102</v>
      </c>
    </row>
    <row r="56" spans="1:58" s="8" customFormat="1" x14ac:dyDescent="0.2">
      <c r="A56" s="203"/>
      <c r="B56" s="206"/>
      <c r="C56" s="160"/>
      <c r="D56" s="49" t="s">
        <v>18</v>
      </c>
      <c r="E56" s="41">
        <v>2</v>
      </c>
      <c r="F56" s="41">
        <v>2</v>
      </c>
      <c r="G56" s="41">
        <v>2</v>
      </c>
      <c r="H56" s="41">
        <v>2</v>
      </c>
      <c r="I56" s="41">
        <v>2</v>
      </c>
      <c r="J56" s="41">
        <v>2</v>
      </c>
      <c r="K56" s="41">
        <v>2</v>
      </c>
      <c r="L56" s="41">
        <v>2</v>
      </c>
      <c r="M56" s="41">
        <v>2</v>
      </c>
      <c r="N56" s="41">
        <v>2</v>
      </c>
      <c r="O56" s="41">
        <v>2</v>
      </c>
      <c r="P56" s="41">
        <v>2</v>
      </c>
      <c r="Q56" s="41">
        <v>2</v>
      </c>
      <c r="R56" s="41">
        <v>2</v>
      </c>
      <c r="S56" s="41">
        <v>2</v>
      </c>
      <c r="T56" s="41">
        <v>2</v>
      </c>
      <c r="U56" s="74" t="s">
        <v>161</v>
      </c>
      <c r="V56" s="47">
        <v>0</v>
      </c>
      <c r="W56" s="47">
        <v>0</v>
      </c>
      <c r="X56" s="41">
        <v>1</v>
      </c>
      <c r="Y56" s="41">
        <v>1</v>
      </c>
      <c r="Z56" s="41">
        <v>1</v>
      </c>
      <c r="AA56" s="41">
        <v>1</v>
      </c>
      <c r="AB56" s="41">
        <v>1</v>
      </c>
      <c r="AC56" s="41">
        <v>1</v>
      </c>
      <c r="AD56" s="41">
        <v>1</v>
      </c>
      <c r="AE56" s="41">
        <v>1</v>
      </c>
      <c r="AF56" s="41">
        <v>1</v>
      </c>
      <c r="AG56" s="41">
        <v>1</v>
      </c>
      <c r="AH56" s="41">
        <v>1</v>
      </c>
      <c r="AI56" s="41">
        <v>1</v>
      </c>
      <c r="AJ56" s="41">
        <v>1</v>
      </c>
      <c r="AK56" s="41">
        <v>1</v>
      </c>
      <c r="AL56" s="41">
        <v>1</v>
      </c>
      <c r="AM56" s="41">
        <v>1</v>
      </c>
      <c r="AN56" s="41">
        <v>1</v>
      </c>
      <c r="AO56" s="41">
        <v>1</v>
      </c>
      <c r="AP56" s="41">
        <v>1</v>
      </c>
      <c r="AQ56" s="42" t="s">
        <v>162</v>
      </c>
      <c r="AR56" s="42" t="s">
        <v>162</v>
      </c>
      <c r="AS56" s="42" t="s">
        <v>162</v>
      </c>
      <c r="AT56" s="42" t="s">
        <v>162</v>
      </c>
      <c r="AU56" s="73" t="s">
        <v>161</v>
      </c>
      <c r="AV56" s="77">
        <v>0</v>
      </c>
      <c r="AW56" s="77">
        <v>0</v>
      </c>
      <c r="AX56" s="77">
        <v>0</v>
      </c>
      <c r="AY56" s="77">
        <v>0</v>
      </c>
      <c r="AZ56" s="77">
        <v>0</v>
      </c>
      <c r="BA56" s="77">
        <v>0</v>
      </c>
      <c r="BB56" s="77">
        <v>0</v>
      </c>
      <c r="BC56" s="77">
        <v>0</v>
      </c>
      <c r="BD56" s="77">
        <v>0</v>
      </c>
      <c r="BE56" s="77">
        <v>0</v>
      </c>
      <c r="BF56" s="28">
        <f t="shared" si="29"/>
        <v>51</v>
      </c>
    </row>
    <row r="57" spans="1:58" x14ac:dyDescent="0.2">
      <c r="A57" s="203"/>
      <c r="B57" s="199" t="s">
        <v>98</v>
      </c>
      <c r="C57" s="161" t="s">
        <v>99</v>
      </c>
      <c r="D57" s="49" t="s">
        <v>17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74" t="s">
        <v>161</v>
      </c>
      <c r="V57" s="42">
        <v>0</v>
      </c>
      <c r="W57" s="42">
        <v>0</v>
      </c>
      <c r="X57" s="41">
        <v>3</v>
      </c>
      <c r="Y57" s="41">
        <v>3</v>
      </c>
      <c r="Z57" s="41">
        <v>3</v>
      </c>
      <c r="AA57" s="41">
        <v>3</v>
      </c>
      <c r="AB57" s="41">
        <v>3</v>
      </c>
      <c r="AC57" s="41">
        <v>3</v>
      </c>
      <c r="AD57" s="41">
        <v>3</v>
      </c>
      <c r="AE57" s="41">
        <v>3</v>
      </c>
      <c r="AF57" s="41">
        <v>3</v>
      </c>
      <c r="AG57" s="41">
        <v>3</v>
      </c>
      <c r="AH57" s="41">
        <v>3</v>
      </c>
      <c r="AI57" s="41">
        <v>3</v>
      </c>
      <c r="AJ57" s="41">
        <v>3</v>
      </c>
      <c r="AK57" s="41">
        <v>3</v>
      </c>
      <c r="AL57" s="41">
        <v>3</v>
      </c>
      <c r="AM57" s="41">
        <v>3</v>
      </c>
      <c r="AN57" s="41">
        <v>3</v>
      </c>
      <c r="AO57" s="41">
        <v>3</v>
      </c>
      <c r="AP57" s="41">
        <v>3</v>
      </c>
      <c r="AQ57" s="42" t="s">
        <v>162</v>
      </c>
      <c r="AR57" s="42" t="s">
        <v>162</v>
      </c>
      <c r="AS57" s="42" t="s">
        <v>162</v>
      </c>
      <c r="AT57" s="42" t="s">
        <v>162</v>
      </c>
      <c r="AU57" s="73" t="s">
        <v>161</v>
      </c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0</v>
      </c>
      <c r="BE57" s="77">
        <v>0</v>
      </c>
      <c r="BF57" s="37">
        <f t="shared" si="29"/>
        <v>57</v>
      </c>
    </row>
    <row r="58" spans="1:58" x14ac:dyDescent="0.2">
      <c r="A58" s="203"/>
      <c r="B58" s="199"/>
      <c r="C58" s="161"/>
      <c r="D58" s="49" t="s">
        <v>18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75" t="s">
        <v>161</v>
      </c>
      <c r="V58" s="42">
        <v>0</v>
      </c>
      <c r="W58" s="42">
        <v>0</v>
      </c>
      <c r="X58" s="41">
        <v>1.5</v>
      </c>
      <c r="Y58" s="41">
        <v>1.5</v>
      </c>
      <c r="Z58" s="41">
        <v>1.5</v>
      </c>
      <c r="AA58" s="41">
        <v>1.5</v>
      </c>
      <c r="AB58" s="41">
        <v>1.5</v>
      </c>
      <c r="AC58" s="41">
        <v>1.5</v>
      </c>
      <c r="AD58" s="41">
        <v>1.5</v>
      </c>
      <c r="AE58" s="41">
        <v>1.5</v>
      </c>
      <c r="AF58" s="41">
        <v>1.5</v>
      </c>
      <c r="AG58" s="41">
        <v>1.5</v>
      </c>
      <c r="AH58" s="41">
        <v>1.5</v>
      </c>
      <c r="AI58" s="41">
        <v>1.5</v>
      </c>
      <c r="AJ58" s="41">
        <v>1.5</v>
      </c>
      <c r="AK58" s="41">
        <v>1.5</v>
      </c>
      <c r="AL58" s="41">
        <v>1.5</v>
      </c>
      <c r="AM58" s="41">
        <v>1.5</v>
      </c>
      <c r="AN58" s="41">
        <v>1.5</v>
      </c>
      <c r="AO58" s="41">
        <v>1.5</v>
      </c>
      <c r="AP58" s="41">
        <v>1.5</v>
      </c>
      <c r="AQ58" s="42" t="s">
        <v>162</v>
      </c>
      <c r="AR58" s="42" t="s">
        <v>162</v>
      </c>
      <c r="AS58" s="42" t="s">
        <v>162</v>
      </c>
      <c r="AT58" s="42" t="s">
        <v>162</v>
      </c>
      <c r="AU58" s="73" t="s">
        <v>161</v>
      </c>
      <c r="AV58" s="77">
        <v>0</v>
      </c>
      <c r="AW58" s="77">
        <v>0</v>
      </c>
      <c r="AX58" s="77">
        <v>0</v>
      </c>
      <c r="AY58" s="77">
        <v>0</v>
      </c>
      <c r="AZ58" s="77">
        <v>0</v>
      </c>
      <c r="BA58" s="77">
        <v>0</v>
      </c>
      <c r="BB58" s="77">
        <v>0</v>
      </c>
      <c r="BC58" s="77">
        <v>0</v>
      </c>
      <c r="BD58" s="77">
        <v>0</v>
      </c>
      <c r="BE58" s="77">
        <v>0</v>
      </c>
      <c r="BF58" s="28">
        <f t="shared" si="29"/>
        <v>28.5</v>
      </c>
    </row>
    <row r="59" spans="1:58" x14ac:dyDescent="0.2">
      <c r="A59" s="203"/>
      <c r="B59" s="79" t="s">
        <v>175</v>
      </c>
      <c r="C59" s="110" t="s">
        <v>192</v>
      </c>
      <c r="D59" s="49" t="s">
        <v>17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75" t="s">
        <v>161</v>
      </c>
      <c r="V59" s="42">
        <v>0</v>
      </c>
      <c r="W59" s="42">
        <v>0</v>
      </c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2" t="s">
        <v>162</v>
      </c>
      <c r="AR59" s="42" t="s">
        <v>162</v>
      </c>
      <c r="AS59" s="93">
        <v>36</v>
      </c>
      <c r="AT59" s="42" t="s">
        <v>162</v>
      </c>
      <c r="AU59" s="73" t="s">
        <v>161</v>
      </c>
      <c r="AV59" s="77">
        <v>0</v>
      </c>
      <c r="AW59" s="77">
        <v>0</v>
      </c>
      <c r="AX59" s="77">
        <v>0</v>
      </c>
      <c r="AY59" s="77">
        <v>0</v>
      </c>
      <c r="AZ59" s="77">
        <v>0</v>
      </c>
      <c r="BA59" s="77">
        <v>0</v>
      </c>
      <c r="BB59" s="77">
        <v>0</v>
      </c>
      <c r="BC59" s="77">
        <v>0</v>
      </c>
      <c r="BD59" s="77">
        <v>0</v>
      </c>
      <c r="BE59" s="77">
        <v>0</v>
      </c>
      <c r="BF59" s="37">
        <f t="shared" si="29"/>
        <v>36</v>
      </c>
    </row>
    <row r="60" spans="1:58" x14ac:dyDescent="0.2">
      <c r="A60" s="203"/>
      <c r="B60" s="79" t="s">
        <v>107</v>
      </c>
      <c r="C60" s="110" t="s">
        <v>193</v>
      </c>
      <c r="D60" s="49" t="s">
        <v>17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75" t="s">
        <v>161</v>
      </c>
      <c r="V60" s="42">
        <v>0</v>
      </c>
      <c r="W60" s="42">
        <v>0</v>
      </c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2" t="s">
        <v>162</v>
      </c>
      <c r="AR60" s="42" t="s">
        <v>162</v>
      </c>
      <c r="AS60" s="42" t="s">
        <v>162</v>
      </c>
      <c r="AT60" s="93">
        <v>36</v>
      </c>
      <c r="AU60" s="73" t="s">
        <v>161</v>
      </c>
      <c r="AV60" s="77">
        <v>0</v>
      </c>
      <c r="AW60" s="77">
        <v>0</v>
      </c>
      <c r="AX60" s="77">
        <v>0</v>
      </c>
      <c r="AY60" s="77">
        <v>0</v>
      </c>
      <c r="AZ60" s="77">
        <v>0</v>
      </c>
      <c r="BA60" s="77">
        <v>0</v>
      </c>
      <c r="BB60" s="77">
        <v>0</v>
      </c>
      <c r="BC60" s="77">
        <v>0</v>
      </c>
      <c r="BD60" s="77">
        <v>0</v>
      </c>
      <c r="BE60" s="77">
        <v>0</v>
      </c>
      <c r="BF60" s="37">
        <f t="shared" si="29"/>
        <v>36</v>
      </c>
    </row>
    <row r="61" spans="1:58" x14ac:dyDescent="0.2">
      <c r="A61" s="203"/>
      <c r="B61" s="194" t="s">
        <v>54</v>
      </c>
      <c r="C61" s="196" t="s">
        <v>110</v>
      </c>
      <c r="D61" s="144" t="s">
        <v>17</v>
      </c>
      <c r="E61" s="85">
        <f>SUM(E63)</f>
        <v>0</v>
      </c>
      <c r="F61" s="85">
        <f t="shared" ref="F61:T61" si="30">SUM(F63)</f>
        <v>0</v>
      </c>
      <c r="G61" s="85">
        <f t="shared" si="30"/>
        <v>0</v>
      </c>
      <c r="H61" s="85">
        <f t="shared" si="30"/>
        <v>0</v>
      </c>
      <c r="I61" s="85">
        <f t="shared" si="30"/>
        <v>0</v>
      </c>
      <c r="J61" s="85">
        <f t="shared" si="30"/>
        <v>0</v>
      </c>
      <c r="K61" s="85">
        <f t="shared" si="30"/>
        <v>0</v>
      </c>
      <c r="L61" s="85">
        <f t="shared" si="30"/>
        <v>0</v>
      </c>
      <c r="M61" s="85">
        <f t="shared" si="30"/>
        <v>0</v>
      </c>
      <c r="N61" s="85">
        <f t="shared" si="30"/>
        <v>0</v>
      </c>
      <c r="O61" s="85">
        <f t="shared" si="30"/>
        <v>0</v>
      </c>
      <c r="P61" s="85">
        <f t="shared" si="30"/>
        <v>0</v>
      </c>
      <c r="Q61" s="85">
        <f t="shared" si="30"/>
        <v>0</v>
      </c>
      <c r="R61" s="85">
        <f t="shared" si="30"/>
        <v>0</v>
      </c>
      <c r="S61" s="85">
        <f t="shared" si="30"/>
        <v>0</v>
      </c>
      <c r="T61" s="85">
        <f t="shared" si="30"/>
        <v>0</v>
      </c>
      <c r="U61" s="146" t="s">
        <v>161</v>
      </c>
      <c r="V61" s="146">
        <v>0</v>
      </c>
      <c r="W61" s="146">
        <v>0</v>
      </c>
      <c r="X61" s="85">
        <f>SUM(X63)</f>
        <v>2</v>
      </c>
      <c r="Y61" s="85">
        <f t="shared" ref="Y61:AP61" si="31">SUM(Y63)</f>
        <v>2</v>
      </c>
      <c r="Z61" s="85">
        <f t="shared" si="31"/>
        <v>2</v>
      </c>
      <c r="AA61" s="85">
        <f t="shared" si="31"/>
        <v>2</v>
      </c>
      <c r="AB61" s="85">
        <f t="shared" si="31"/>
        <v>2</v>
      </c>
      <c r="AC61" s="85">
        <f t="shared" si="31"/>
        <v>2</v>
      </c>
      <c r="AD61" s="85">
        <f t="shared" si="31"/>
        <v>2</v>
      </c>
      <c r="AE61" s="85">
        <f t="shared" si="31"/>
        <v>2</v>
      </c>
      <c r="AF61" s="85">
        <f t="shared" si="31"/>
        <v>2</v>
      </c>
      <c r="AG61" s="85">
        <f t="shared" si="31"/>
        <v>2</v>
      </c>
      <c r="AH61" s="85">
        <f t="shared" si="31"/>
        <v>2</v>
      </c>
      <c r="AI61" s="85">
        <f t="shared" si="31"/>
        <v>2</v>
      </c>
      <c r="AJ61" s="85">
        <f t="shared" si="31"/>
        <v>2</v>
      </c>
      <c r="AK61" s="85">
        <f t="shared" si="31"/>
        <v>2</v>
      </c>
      <c r="AL61" s="85">
        <f t="shared" si="31"/>
        <v>2</v>
      </c>
      <c r="AM61" s="85">
        <f t="shared" si="31"/>
        <v>2</v>
      </c>
      <c r="AN61" s="85">
        <f t="shared" si="31"/>
        <v>2</v>
      </c>
      <c r="AO61" s="85">
        <f t="shared" si="31"/>
        <v>2</v>
      </c>
      <c r="AP61" s="85">
        <f t="shared" si="31"/>
        <v>2</v>
      </c>
      <c r="AQ61" s="146" t="s">
        <v>162</v>
      </c>
      <c r="AR61" s="146" t="s">
        <v>162</v>
      </c>
      <c r="AS61" s="146" t="s">
        <v>162</v>
      </c>
      <c r="AT61" s="146" t="s">
        <v>162</v>
      </c>
      <c r="AU61" s="115" t="s">
        <v>161</v>
      </c>
      <c r="AV61" s="115">
        <v>0</v>
      </c>
      <c r="AW61" s="115">
        <v>0</v>
      </c>
      <c r="AX61" s="115">
        <v>0</v>
      </c>
      <c r="AY61" s="115">
        <v>0</v>
      </c>
      <c r="AZ61" s="115">
        <v>0</v>
      </c>
      <c r="BA61" s="115">
        <v>0</v>
      </c>
      <c r="BB61" s="115">
        <v>0</v>
      </c>
      <c r="BC61" s="115">
        <v>0</v>
      </c>
      <c r="BD61" s="115">
        <v>0</v>
      </c>
      <c r="BE61" s="115">
        <v>0</v>
      </c>
      <c r="BF61" s="30">
        <f>SUM(E61:BE61)</f>
        <v>38</v>
      </c>
    </row>
    <row r="62" spans="1:58" ht="18.75" customHeight="1" x14ac:dyDescent="0.2">
      <c r="A62" s="203"/>
      <c r="B62" s="195"/>
      <c r="C62" s="197"/>
      <c r="D62" s="144" t="s">
        <v>18</v>
      </c>
      <c r="E62" s="85">
        <f>SUM(E64)</f>
        <v>0</v>
      </c>
      <c r="F62" s="85">
        <f t="shared" ref="F62:T62" si="32">SUM(F64)</f>
        <v>0</v>
      </c>
      <c r="G62" s="85">
        <f t="shared" si="32"/>
        <v>0</v>
      </c>
      <c r="H62" s="85">
        <f t="shared" si="32"/>
        <v>0</v>
      </c>
      <c r="I62" s="85">
        <f t="shared" si="32"/>
        <v>0</v>
      </c>
      <c r="J62" s="85">
        <f t="shared" si="32"/>
        <v>0</v>
      </c>
      <c r="K62" s="85">
        <f t="shared" si="32"/>
        <v>0</v>
      </c>
      <c r="L62" s="85">
        <f t="shared" si="32"/>
        <v>0</v>
      </c>
      <c r="M62" s="85">
        <f t="shared" si="32"/>
        <v>0</v>
      </c>
      <c r="N62" s="85">
        <f t="shared" si="32"/>
        <v>0</v>
      </c>
      <c r="O62" s="85">
        <f t="shared" si="32"/>
        <v>0</v>
      </c>
      <c r="P62" s="85">
        <f t="shared" si="32"/>
        <v>0</v>
      </c>
      <c r="Q62" s="85">
        <f t="shared" si="32"/>
        <v>0</v>
      </c>
      <c r="R62" s="85">
        <f t="shared" si="32"/>
        <v>0</v>
      </c>
      <c r="S62" s="85">
        <f t="shared" si="32"/>
        <v>0</v>
      </c>
      <c r="T62" s="85">
        <f t="shared" si="32"/>
        <v>0</v>
      </c>
      <c r="U62" s="146" t="s">
        <v>161</v>
      </c>
      <c r="V62" s="146">
        <v>0</v>
      </c>
      <c r="W62" s="146">
        <v>0</v>
      </c>
      <c r="X62" s="85">
        <f>SUM(X64)</f>
        <v>1</v>
      </c>
      <c r="Y62" s="85">
        <f t="shared" ref="Y62:AP62" si="33">SUM(Y64)</f>
        <v>1</v>
      </c>
      <c r="Z62" s="85">
        <f t="shared" si="33"/>
        <v>1</v>
      </c>
      <c r="AA62" s="85">
        <f t="shared" si="33"/>
        <v>1</v>
      </c>
      <c r="AB62" s="85">
        <f t="shared" si="33"/>
        <v>1</v>
      </c>
      <c r="AC62" s="85">
        <f t="shared" si="33"/>
        <v>1</v>
      </c>
      <c r="AD62" s="85">
        <f t="shared" si="33"/>
        <v>1</v>
      </c>
      <c r="AE62" s="85">
        <f t="shared" si="33"/>
        <v>1</v>
      </c>
      <c r="AF62" s="85">
        <f t="shared" si="33"/>
        <v>1</v>
      </c>
      <c r="AG62" s="85">
        <f t="shared" si="33"/>
        <v>1</v>
      </c>
      <c r="AH62" s="85">
        <f t="shared" si="33"/>
        <v>1</v>
      </c>
      <c r="AI62" s="85">
        <f t="shared" si="33"/>
        <v>1</v>
      </c>
      <c r="AJ62" s="85">
        <f t="shared" si="33"/>
        <v>1</v>
      </c>
      <c r="AK62" s="85">
        <f t="shared" si="33"/>
        <v>1</v>
      </c>
      <c r="AL62" s="85">
        <f t="shared" si="33"/>
        <v>1</v>
      </c>
      <c r="AM62" s="85">
        <f t="shared" si="33"/>
        <v>1</v>
      </c>
      <c r="AN62" s="85">
        <f t="shared" si="33"/>
        <v>1</v>
      </c>
      <c r="AO62" s="85">
        <f t="shared" si="33"/>
        <v>1</v>
      </c>
      <c r="AP62" s="85">
        <f t="shared" si="33"/>
        <v>1</v>
      </c>
      <c r="AQ62" s="146" t="s">
        <v>162</v>
      </c>
      <c r="AR62" s="146" t="s">
        <v>162</v>
      </c>
      <c r="AS62" s="146" t="s">
        <v>162</v>
      </c>
      <c r="AT62" s="146" t="s">
        <v>162</v>
      </c>
      <c r="AU62" s="115" t="s">
        <v>161</v>
      </c>
      <c r="AV62" s="115">
        <v>0</v>
      </c>
      <c r="AW62" s="115">
        <v>0</v>
      </c>
      <c r="AX62" s="115">
        <v>0</v>
      </c>
      <c r="AY62" s="115">
        <v>0</v>
      </c>
      <c r="AZ62" s="115">
        <v>0</v>
      </c>
      <c r="BA62" s="115">
        <v>0</v>
      </c>
      <c r="BB62" s="115">
        <v>0</v>
      </c>
      <c r="BC62" s="115">
        <v>0</v>
      </c>
      <c r="BD62" s="115">
        <v>0</v>
      </c>
      <c r="BE62" s="115">
        <v>0</v>
      </c>
      <c r="BF62" s="30">
        <f>SUM(E62:BE62)</f>
        <v>19</v>
      </c>
    </row>
    <row r="63" spans="1:58" x14ac:dyDescent="0.2">
      <c r="A63" s="203"/>
      <c r="B63" s="199" t="s">
        <v>100</v>
      </c>
      <c r="C63" s="159" t="s">
        <v>101</v>
      </c>
      <c r="D63" s="49" t="s">
        <v>17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75" t="s">
        <v>161</v>
      </c>
      <c r="V63" s="42">
        <v>0</v>
      </c>
      <c r="W63" s="42">
        <v>0</v>
      </c>
      <c r="X63" s="41">
        <v>2</v>
      </c>
      <c r="Y63" s="41">
        <v>2</v>
      </c>
      <c r="Z63" s="41">
        <v>2</v>
      </c>
      <c r="AA63" s="41">
        <v>2</v>
      </c>
      <c r="AB63" s="41">
        <v>2</v>
      </c>
      <c r="AC63" s="41">
        <v>2</v>
      </c>
      <c r="AD63" s="41">
        <v>2</v>
      </c>
      <c r="AE63" s="41">
        <v>2</v>
      </c>
      <c r="AF63" s="41">
        <v>2</v>
      </c>
      <c r="AG63" s="41">
        <v>2</v>
      </c>
      <c r="AH63" s="41">
        <v>2</v>
      </c>
      <c r="AI63" s="41">
        <v>2</v>
      </c>
      <c r="AJ63" s="41">
        <v>2</v>
      </c>
      <c r="AK63" s="41">
        <v>2</v>
      </c>
      <c r="AL63" s="41">
        <v>2</v>
      </c>
      <c r="AM63" s="41">
        <v>2</v>
      </c>
      <c r="AN63" s="41">
        <v>2</v>
      </c>
      <c r="AO63" s="41">
        <v>2</v>
      </c>
      <c r="AP63" s="41">
        <v>2</v>
      </c>
      <c r="AQ63" s="42" t="s">
        <v>162</v>
      </c>
      <c r="AR63" s="42" t="s">
        <v>162</v>
      </c>
      <c r="AS63" s="42" t="s">
        <v>162</v>
      </c>
      <c r="AT63" s="42" t="s">
        <v>162</v>
      </c>
      <c r="AU63" s="81" t="s">
        <v>161</v>
      </c>
      <c r="AV63" s="77">
        <v>0</v>
      </c>
      <c r="AW63" s="77">
        <v>0</v>
      </c>
      <c r="AX63" s="77">
        <v>0</v>
      </c>
      <c r="AY63" s="77">
        <v>0</v>
      </c>
      <c r="AZ63" s="77">
        <v>0</v>
      </c>
      <c r="BA63" s="77">
        <v>0</v>
      </c>
      <c r="BB63" s="77">
        <v>0</v>
      </c>
      <c r="BC63" s="77">
        <v>0</v>
      </c>
      <c r="BD63" s="77">
        <v>0</v>
      </c>
      <c r="BE63" s="77">
        <v>0</v>
      </c>
      <c r="BF63" s="37">
        <f>SUM(E63:BE63)</f>
        <v>38</v>
      </c>
    </row>
    <row r="64" spans="1:58" x14ac:dyDescent="0.2">
      <c r="A64" s="203"/>
      <c r="B64" s="199"/>
      <c r="C64" s="160"/>
      <c r="D64" s="49" t="s">
        <v>18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75" t="s">
        <v>161</v>
      </c>
      <c r="V64" s="42">
        <v>0</v>
      </c>
      <c r="W64" s="42">
        <v>0</v>
      </c>
      <c r="X64" s="41">
        <v>1</v>
      </c>
      <c r="Y64" s="41">
        <v>1</v>
      </c>
      <c r="Z64" s="41">
        <v>1</v>
      </c>
      <c r="AA64" s="41">
        <v>1</v>
      </c>
      <c r="AB64" s="41">
        <v>1</v>
      </c>
      <c r="AC64" s="41">
        <v>1</v>
      </c>
      <c r="AD64" s="41">
        <v>1</v>
      </c>
      <c r="AE64" s="41">
        <v>1</v>
      </c>
      <c r="AF64" s="41">
        <v>1</v>
      </c>
      <c r="AG64" s="41">
        <v>1</v>
      </c>
      <c r="AH64" s="41">
        <v>1</v>
      </c>
      <c r="AI64" s="41">
        <v>1</v>
      </c>
      <c r="AJ64" s="41">
        <v>1</v>
      </c>
      <c r="AK64" s="41">
        <v>1</v>
      </c>
      <c r="AL64" s="41">
        <v>1</v>
      </c>
      <c r="AM64" s="41">
        <v>1</v>
      </c>
      <c r="AN64" s="41">
        <v>1</v>
      </c>
      <c r="AO64" s="41">
        <v>1</v>
      </c>
      <c r="AP64" s="41">
        <v>1</v>
      </c>
      <c r="AQ64" s="42" t="s">
        <v>162</v>
      </c>
      <c r="AR64" s="42" t="s">
        <v>162</v>
      </c>
      <c r="AS64" s="42" t="s">
        <v>162</v>
      </c>
      <c r="AT64" s="42" t="s">
        <v>162</v>
      </c>
      <c r="AU64" s="81" t="s">
        <v>161</v>
      </c>
      <c r="AV64" s="77">
        <v>0</v>
      </c>
      <c r="AW64" s="77">
        <v>0</v>
      </c>
      <c r="AX64" s="77">
        <v>0</v>
      </c>
      <c r="AY64" s="77">
        <v>0</v>
      </c>
      <c r="AZ64" s="77">
        <v>0</v>
      </c>
      <c r="BA64" s="77">
        <v>0</v>
      </c>
      <c r="BB64" s="77">
        <v>0</v>
      </c>
      <c r="BC64" s="77">
        <v>0</v>
      </c>
      <c r="BD64" s="77">
        <v>0</v>
      </c>
      <c r="BE64" s="77">
        <v>0</v>
      </c>
      <c r="BF64" s="37">
        <f>SUM(E64:BE64)</f>
        <v>19</v>
      </c>
    </row>
    <row r="65" spans="1:58" s="8" customFormat="1" ht="12.75" customHeight="1" x14ac:dyDescent="0.2">
      <c r="A65" s="203"/>
      <c r="B65" s="201" t="s">
        <v>29</v>
      </c>
      <c r="C65" s="201"/>
      <c r="D65" s="201"/>
      <c r="E65" s="116">
        <f t="shared" ref="E65:T65" si="34">SUM(E25,E19,E11,E7)</f>
        <v>36</v>
      </c>
      <c r="F65" s="116">
        <f t="shared" si="34"/>
        <v>36</v>
      </c>
      <c r="G65" s="116">
        <f t="shared" si="34"/>
        <v>36</v>
      </c>
      <c r="H65" s="116">
        <f t="shared" si="34"/>
        <v>36</v>
      </c>
      <c r="I65" s="116">
        <f t="shared" si="34"/>
        <v>36</v>
      </c>
      <c r="J65" s="116">
        <f t="shared" si="34"/>
        <v>36</v>
      </c>
      <c r="K65" s="116">
        <f t="shared" si="34"/>
        <v>36</v>
      </c>
      <c r="L65" s="116">
        <f t="shared" si="34"/>
        <v>36</v>
      </c>
      <c r="M65" s="116">
        <f t="shared" si="34"/>
        <v>36</v>
      </c>
      <c r="N65" s="116">
        <f t="shared" si="34"/>
        <v>36</v>
      </c>
      <c r="O65" s="116">
        <f t="shared" si="34"/>
        <v>36</v>
      </c>
      <c r="P65" s="116">
        <f t="shared" si="34"/>
        <v>36</v>
      </c>
      <c r="Q65" s="116">
        <f t="shared" si="34"/>
        <v>36</v>
      </c>
      <c r="R65" s="116">
        <f t="shared" si="34"/>
        <v>36</v>
      </c>
      <c r="S65" s="116">
        <f t="shared" si="34"/>
        <v>36</v>
      </c>
      <c r="T65" s="116">
        <f t="shared" si="34"/>
        <v>36</v>
      </c>
      <c r="U65" s="116">
        <f t="shared" ref="U65:W66" si="35">SUM(U7,U11,U19,U25)</f>
        <v>0</v>
      </c>
      <c r="V65" s="116">
        <f t="shared" si="35"/>
        <v>0</v>
      </c>
      <c r="W65" s="116">
        <f t="shared" si="35"/>
        <v>0</v>
      </c>
      <c r="X65" s="116">
        <f t="shared" ref="X65:AP65" si="36">SUM(X25,X19,X11,X7)</f>
        <v>36</v>
      </c>
      <c r="Y65" s="116">
        <f t="shared" si="36"/>
        <v>36</v>
      </c>
      <c r="Z65" s="116">
        <f t="shared" si="36"/>
        <v>36</v>
      </c>
      <c r="AA65" s="116">
        <f t="shared" si="36"/>
        <v>36</v>
      </c>
      <c r="AB65" s="116">
        <f t="shared" si="36"/>
        <v>36</v>
      </c>
      <c r="AC65" s="116">
        <f t="shared" si="36"/>
        <v>36</v>
      </c>
      <c r="AD65" s="116">
        <f t="shared" si="36"/>
        <v>36</v>
      </c>
      <c r="AE65" s="116">
        <f t="shared" si="36"/>
        <v>36</v>
      </c>
      <c r="AF65" s="116">
        <f t="shared" si="36"/>
        <v>36</v>
      </c>
      <c r="AG65" s="116">
        <f t="shared" si="36"/>
        <v>36</v>
      </c>
      <c r="AH65" s="116">
        <f t="shared" si="36"/>
        <v>36</v>
      </c>
      <c r="AI65" s="116">
        <f t="shared" si="36"/>
        <v>36</v>
      </c>
      <c r="AJ65" s="116">
        <f t="shared" si="36"/>
        <v>36</v>
      </c>
      <c r="AK65" s="116">
        <f t="shared" si="36"/>
        <v>36</v>
      </c>
      <c r="AL65" s="116">
        <f t="shared" si="36"/>
        <v>36</v>
      </c>
      <c r="AM65" s="116">
        <f t="shared" si="36"/>
        <v>36</v>
      </c>
      <c r="AN65" s="116">
        <f t="shared" si="36"/>
        <v>36</v>
      </c>
      <c r="AO65" s="116">
        <f t="shared" si="36"/>
        <v>36</v>
      </c>
      <c r="AP65" s="116">
        <f t="shared" si="36"/>
        <v>36</v>
      </c>
      <c r="AQ65" s="116">
        <f>SUM(AQ25)</f>
        <v>36</v>
      </c>
      <c r="AR65" s="116">
        <f>SUM(AR25)</f>
        <v>36</v>
      </c>
      <c r="AS65" s="116">
        <f>SUM(AS25)</f>
        <v>36</v>
      </c>
      <c r="AT65" s="116">
        <f>SUM(AT25)</f>
        <v>36</v>
      </c>
      <c r="AU65" s="116" t="s">
        <v>161</v>
      </c>
      <c r="AV65" s="116">
        <f t="shared" ref="AV65:BE65" si="37">SUM(AV7,AV11,AV19,AV25)</f>
        <v>0</v>
      </c>
      <c r="AW65" s="116">
        <f t="shared" si="37"/>
        <v>0</v>
      </c>
      <c r="AX65" s="116">
        <f t="shared" si="37"/>
        <v>0</v>
      </c>
      <c r="AY65" s="116">
        <f t="shared" si="37"/>
        <v>0</v>
      </c>
      <c r="AZ65" s="116">
        <f t="shared" si="37"/>
        <v>0</v>
      </c>
      <c r="BA65" s="116">
        <f t="shared" si="37"/>
        <v>0</v>
      </c>
      <c r="BB65" s="116">
        <f t="shared" si="37"/>
        <v>0</v>
      </c>
      <c r="BC65" s="116">
        <f t="shared" si="37"/>
        <v>0</v>
      </c>
      <c r="BD65" s="116">
        <f t="shared" si="37"/>
        <v>0</v>
      </c>
      <c r="BE65" s="116">
        <f t="shared" si="37"/>
        <v>0</v>
      </c>
      <c r="BF65" s="9">
        <f t="shared" si="3"/>
        <v>1404</v>
      </c>
    </row>
    <row r="66" spans="1:58" s="8" customFormat="1" ht="12" customHeight="1" x14ac:dyDescent="0.2">
      <c r="A66" s="203"/>
      <c r="B66" s="201" t="s">
        <v>24</v>
      </c>
      <c r="C66" s="201"/>
      <c r="D66" s="201"/>
      <c r="E66" s="116">
        <v>18</v>
      </c>
      <c r="F66" s="116">
        <v>18</v>
      </c>
      <c r="G66" s="116">
        <v>18</v>
      </c>
      <c r="H66" s="116">
        <v>18</v>
      </c>
      <c r="I66" s="116">
        <v>18</v>
      </c>
      <c r="J66" s="116">
        <v>18</v>
      </c>
      <c r="K66" s="116">
        <v>18</v>
      </c>
      <c r="L66" s="116">
        <v>18</v>
      </c>
      <c r="M66" s="116">
        <v>18</v>
      </c>
      <c r="N66" s="116">
        <v>18</v>
      </c>
      <c r="O66" s="116">
        <v>18</v>
      </c>
      <c r="P66" s="116">
        <v>18</v>
      </c>
      <c r="Q66" s="116">
        <v>18</v>
      </c>
      <c r="R66" s="116">
        <v>18</v>
      </c>
      <c r="S66" s="116">
        <v>18</v>
      </c>
      <c r="T66" s="116">
        <v>18</v>
      </c>
      <c r="U66" s="116">
        <f t="shared" si="35"/>
        <v>0</v>
      </c>
      <c r="V66" s="116">
        <f t="shared" si="35"/>
        <v>0</v>
      </c>
      <c r="W66" s="116">
        <f t="shared" si="35"/>
        <v>0</v>
      </c>
      <c r="X66" s="116">
        <f t="shared" ref="X66:AP66" si="38">SUM(X8,X12,X20,X26)</f>
        <v>18</v>
      </c>
      <c r="Y66" s="116">
        <f t="shared" si="38"/>
        <v>18</v>
      </c>
      <c r="Z66" s="116">
        <f t="shared" si="38"/>
        <v>18</v>
      </c>
      <c r="AA66" s="116">
        <f t="shared" si="38"/>
        <v>18</v>
      </c>
      <c r="AB66" s="116">
        <f t="shared" si="38"/>
        <v>18</v>
      </c>
      <c r="AC66" s="116">
        <f t="shared" si="38"/>
        <v>18</v>
      </c>
      <c r="AD66" s="116">
        <f t="shared" si="38"/>
        <v>18</v>
      </c>
      <c r="AE66" s="116">
        <f t="shared" si="38"/>
        <v>18</v>
      </c>
      <c r="AF66" s="116">
        <f t="shared" si="38"/>
        <v>18</v>
      </c>
      <c r="AG66" s="116">
        <f t="shared" si="38"/>
        <v>18</v>
      </c>
      <c r="AH66" s="116">
        <f t="shared" si="38"/>
        <v>18</v>
      </c>
      <c r="AI66" s="116">
        <f t="shared" si="38"/>
        <v>18</v>
      </c>
      <c r="AJ66" s="116">
        <f t="shared" si="38"/>
        <v>18</v>
      </c>
      <c r="AK66" s="116">
        <f t="shared" si="38"/>
        <v>18</v>
      </c>
      <c r="AL66" s="116">
        <f t="shared" si="38"/>
        <v>18</v>
      </c>
      <c r="AM66" s="116">
        <f t="shared" si="38"/>
        <v>18</v>
      </c>
      <c r="AN66" s="116">
        <f t="shared" si="38"/>
        <v>18</v>
      </c>
      <c r="AO66" s="116">
        <f t="shared" si="38"/>
        <v>18</v>
      </c>
      <c r="AP66" s="116">
        <f t="shared" si="38"/>
        <v>18</v>
      </c>
      <c r="AQ66" s="116">
        <v>0</v>
      </c>
      <c r="AR66" s="116">
        <v>0</v>
      </c>
      <c r="AS66" s="116">
        <v>0</v>
      </c>
      <c r="AT66" s="116">
        <v>0</v>
      </c>
      <c r="AU66" s="116" t="s">
        <v>161</v>
      </c>
      <c r="AV66" s="116">
        <f t="shared" ref="AV66:BE66" si="39">SUM(AV8,AV12,AV20,AV26)</f>
        <v>0</v>
      </c>
      <c r="AW66" s="116">
        <f t="shared" si="39"/>
        <v>0</v>
      </c>
      <c r="AX66" s="116">
        <f t="shared" si="39"/>
        <v>0</v>
      </c>
      <c r="AY66" s="116">
        <f t="shared" si="39"/>
        <v>0</v>
      </c>
      <c r="AZ66" s="116">
        <f t="shared" si="39"/>
        <v>0</v>
      </c>
      <c r="BA66" s="116">
        <f t="shared" si="39"/>
        <v>0</v>
      </c>
      <c r="BB66" s="116">
        <f t="shared" si="39"/>
        <v>0</v>
      </c>
      <c r="BC66" s="116">
        <f t="shared" si="39"/>
        <v>0</v>
      </c>
      <c r="BD66" s="116">
        <f t="shared" si="39"/>
        <v>0</v>
      </c>
      <c r="BE66" s="116">
        <f t="shared" si="39"/>
        <v>0</v>
      </c>
      <c r="BF66" s="9">
        <f t="shared" si="3"/>
        <v>630</v>
      </c>
    </row>
    <row r="67" spans="1:58" s="8" customFormat="1" ht="9" customHeight="1" x14ac:dyDescent="0.2">
      <c r="A67" s="204"/>
      <c r="B67" s="201" t="s">
        <v>25</v>
      </c>
      <c r="C67" s="201"/>
      <c r="D67" s="201"/>
      <c r="E67" s="85">
        <f>E65+E66</f>
        <v>54</v>
      </c>
      <c r="F67" s="85">
        <f t="shared" ref="F67:AZ67" si="40">F65+F66</f>
        <v>54</v>
      </c>
      <c r="G67" s="85">
        <f t="shared" si="40"/>
        <v>54</v>
      </c>
      <c r="H67" s="85">
        <f t="shared" si="40"/>
        <v>54</v>
      </c>
      <c r="I67" s="85">
        <f t="shared" si="40"/>
        <v>54</v>
      </c>
      <c r="J67" s="85">
        <f t="shared" si="40"/>
        <v>54</v>
      </c>
      <c r="K67" s="85">
        <f t="shared" si="40"/>
        <v>54</v>
      </c>
      <c r="L67" s="85">
        <f t="shared" si="40"/>
        <v>54</v>
      </c>
      <c r="M67" s="85">
        <f t="shared" si="40"/>
        <v>54</v>
      </c>
      <c r="N67" s="85">
        <f t="shared" si="40"/>
        <v>54</v>
      </c>
      <c r="O67" s="85">
        <f t="shared" si="40"/>
        <v>54</v>
      </c>
      <c r="P67" s="85">
        <f t="shared" si="40"/>
        <v>54</v>
      </c>
      <c r="Q67" s="85">
        <f t="shared" si="40"/>
        <v>54</v>
      </c>
      <c r="R67" s="85">
        <f t="shared" si="40"/>
        <v>54</v>
      </c>
      <c r="S67" s="85">
        <f t="shared" si="40"/>
        <v>54</v>
      </c>
      <c r="T67" s="85">
        <f t="shared" si="40"/>
        <v>54</v>
      </c>
      <c r="U67" s="85">
        <f t="shared" si="40"/>
        <v>0</v>
      </c>
      <c r="V67" s="85">
        <f t="shared" si="40"/>
        <v>0</v>
      </c>
      <c r="W67" s="85">
        <f t="shared" si="40"/>
        <v>0</v>
      </c>
      <c r="X67" s="85">
        <f t="shared" si="40"/>
        <v>54</v>
      </c>
      <c r="Y67" s="116">
        <f t="shared" si="40"/>
        <v>54</v>
      </c>
      <c r="Z67" s="85">
        <f t="shared" si="40"/>
        <v>54</v>
      </c>
      <c r="AA67" s="85">
        <f t="shared" si="40"/>
        <v>54</v>
      </c>
      <c r="AB67" s="85">
        <f t="shared" si="40"/>
        <v>54</v>
      </c>
      <c r="AC67" s="85">
        <f t="shared" si="40"/>
        <v>54</v>
      </c>
      <c r="AD67" s="85">
        <f t="shared" si="40"/>
        <v>54</v>
      </c>
      <c r="AE67" s="85">
        <f t="shared" si="40"/>
        <v>54</v>
      </c>
      <c r="AF67" s="85">
        <f t="shared" si="40"/>
        <v>54</v>
      </c>
      <c r="AG67" s="85">
        <f t="shared" si="40"/>
        <v>54</v>
      </c>
      <c r="AH67" s="85">
        <f t="shared" si="40"/>
        <v>54</v>
      </c>
      <c r="AI67" s="85">
        <f t="shared" si="40"/>
        <v>54</v>
      </c>
      <c r="AJ67" s="85">
        <f t="shared" si="40"/>
        <v>54</v>
      </c>
      <c r="AK67" s="85">
        <f t="shared" si="40"/>
        <v>54</v>
      </c>
      <c r="AL67" s="85">
        <f t="shared" si="40"/>
        <v>54</v>
      </c>
      <c r="AM67" s="85">
        <f t="shared" si="40"/>
        <v>54</v>
      </c>
      <c r="AN67" s="85">
        <f t="shared" si="40"/>
        <v>54</v>
      </c>
      <c r="AO67" s="85">
        <f t="shared" si="40"/>
        <v>54</v>
      </c>
      <c r="AP67" s="85">
        <f t="shared" si="40"/>
        <v>54</v>
      </c>
      <c r="AQ67" s="85">
        <f t="shared" si="40"/>
        <v>36</v>
      </c>
      <c r="AR67" s="85">
        <f t="shared" si="40"/>
        <v>36</v>
      </c>
      <c r="AS67" s="85">
        <f t="shared" si="40"/>
        <v>36</v>
      </c>
      <c r="AT67" s="85">
        <f t="shared" si="40"/>
        <v>36</v>
      </c>
      <c r="AU67" s="116" t="s">
        <v>161</v>
      </c>
      <c r="AV67" s="85">
        <f t="shared" si="40"/>
        <v>0</v>
      </c>
      <c r="AW67" s="85">
        <f t="shared" si="40"/>
        <v>0</v>
      </c>
      <c r="AX67" s="85">
        <f t="shared" si="40"/>
        <v>0</v>
      </c>
      <c r="AY67" s="85">
        <f t="shared" si="40"/>
        <v>0</v>
      </c>
      <c r="AZ67" s="85">
        <f t="shared" si="40"/>
        <v>0</v>
      </c>
      <c r="BA67" s="85">
        <f>BA65+BA66</f>
        <v>0</v>
      </c>
      <c r="BB67" s="85">
        <f>BB65+BB66</f>
        <v>0</v>
      </c>
      <c r="BC67" s="85">
        <f>BC65+BC66</f>
        <v>0</v>
      </c>
      <c r="BD67" s="85">
        <f>BD65+BD66</f>
        <v>0</v>
      </c>
      <c r="BE67" s="85">
        <f>BE65+BE66</f>
        <v>0</v>
      </c>
      <c r="BF67" s="85">
        <f t="shared" si="3"/>
        <v>2034</v>
      </c>
    </row>
  </sheetData>
  <mergeCells count="77">
    <mergeCell ref="C55:C56"/>
    <mergeCell ref="A2:A6"/>
    <mergeCell ref="B2:B6"/>
    <mergeCell ref="C2:C6"/>
    <mergeCell ref="B17:B18"/>
    <mergeCell ref="C21:C22"/>
    <mergeCell ref="C17:C18"/>
    <mergeCell ref="B11:B12"/>
    <mergeCell ref="B13:B14"/>
    <mergeCell ref="B15:B16"/>
    <mergeCell ref="BF2:BF6"/>
    <mergeCell ref="E3:BE3"/>
    <mergeCell ref="E5:BE5"/>
    <mergeCell ref="C15:C16"/>
    <mergeCell ref="F2:H2"/>
    <mergeCell ref="B21:B22"/>
    <mergeCell ref="AE2:AH2"/>
    <mergeCell ref="AZ2:BD2"/>
    <mergeCell ref="AN2:AQ2"/>
    <mergeCell ref="AJ2:AL2"/>
    <mergeCell ref="B57:B58"/>
    <mergeCell ref="C57:C58"/>
    <mergeCell ref="C31:C32"/>
    <mergeCell ref="B35:B36"/>
    <mergeCell ref="C23:C24"/>
    <mergeCell ref="C25:C26"/>
    <mergeCell ref="B49:B50"/>
    <mergeCell ref="B51:B52"/>
    <mergeCell ref="B53:B54"/>
    <mergeCell ref="B55:B56"/>
    <mergeCell ref="B66:D66"/>
    <mergeCell ref="C37:C38"/>
    <mergeCell ref="B25:B26"/>
    <mergeCell ref="B29:B30"/>
    <mergeCell ref="B31:B32"/>
    <mergeCell ref="C35:C36"/>
    <mergeCell ref="C29:C30"/>
    <mergeCell ref="C27:C28"/>
    <mergeCell ref="C43:C44"/>
    <mergeCell ref="B43:B44"/>
    <mergeCell ref="AR2:AU2"/>
    <mergeCell ref="C19:C20"/>
    <mergeCell ref="AW2:AY2"/>
    <mergeCell ref="J2:L2"/>
    <mergeCell ref="AA2:AC2"/>
    <mergeCell ref="C11:C12"/>
    <mergeCell ref="R2:U2"/>
    <mergeCell ref="B65:D65"/>
    <mergeCell ref="B39:B40"/>
    <mergeCell ref="B47:B48"/>
    <mergeCell ref="N2:Q2"/>
    <mergeCell ref="C13:C14"/>
    <mergeCell ref="B41:B42"/>
    <mergeCell ref="B19:B20"/>
    <mergeCell ref="B37:B38"/>
    <mergeCell ref="C49:C50"/>
    <mergeCell ref="C51:C52"/>
    <mergeCell ref="A7:A67"/>
    <mergeCell ref="B7:B8"/>
    <mergeCell ref="C7:C8"/>
    <mergeCell ref="B9:B10"/>
    <mergeCell ref="C9:C10"/>
    <mergeCell ref="B67:D67"/>
    <mergeCell ref="C33:C34"/>
    <mergeCell ref="C39:C40"/>
    <mergeCell ref="C47:C48"/>
    <mergeCell ref="C53:C54"/>
    <mergeCell ref="B61:B62"/>
    <mergeCell ref="B63:B64"/>
    <mergeCell ref="C61:C62"/>
    <mergeCell ref="C63:C64"/>
    <mergeCell ref="B23:B24"/>
    <mergeCell ref="W2:Y2"/>
    <mergeCell ref="D2:D6"/>
    <mergeCell ref="C41:C42"/>
    <mergeCell ref="B27:B28"/>
    <mergeCell ref="B33:B34"/>
  </mergeCells>
  <phoneticPr fontId="5" type="noConversion"/>
  <pageMargins left="0.39370078740157483" right="0.39370078740157483" top="0.26" bottom="0.17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5"/>
  <sheetViews>
    <sheetView topLeftCell="A10" zoomScale="110" zoomScaleNormal="110" workbookViewId="0">
      <selection activeCell="AQ45" sqref="AQ45"/>
    </sheetView>
  </sheetViews>
  <sheetFormatPr defaultRowHeight="12.75" x14ac:dyDescent="0.2"/>
  <cols>
    <col min="1" max="1" width="4.85546875" customWidth="1"/>
    <col min="2" max="2" width="7.42578125" customWidth="1"/>
    <col min="3" max="3" width="22.5703125" customWidth="1"/>
    <col min="4" max="4" width="6.140625" customWidth="1"/>
    <col min="5" max="24" width="2.7109375" customWidth="1"/>
    <col min="25" max="25" width="2.85546875" customWidth="1"/>
    <col min="26" max="27" width="3.140625" customWidth="1"/>
    <col min="28" max="28" width="3" customWidth="1"/>
    <col min="29" max="29" width="3.42578125" customWidth="1"/>
    <col min="30" max="30" width="3.140625" customWidth="1"/>
    <col min="31" max="31" width="3.28515625" customWidth="1"/>
    <col min="32" max="40" width="3.140625" customWidth="1"/>
    <col min="41" max="41" width="3" customWidth="1"/>
    <col min="42" max="42" width="2.85546875" customWidth="1"/>
    <col min="43" max="43" width="3.140625" customWidth="1"/>
    <col min="44" max="60" width="2.7109375" customWidth="1"/>
  </cols>
  <sheetData>
    <row r="1" spans="1:58" ht="15.75" x14ac:dyDescent="0.25">
      <c r="B1" s="219" t="s">
        <v>85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</row>
    <row r="2" spans="1:58" ht="69.75" customHeight="1" x14ac:dyDescent="0.2">
      <c r="A2" s="162" t="s">
        <v>0</v>
      </c>
      <c r="B2" s="162" t="s">
        <v>1</v>
      </c>
      <c r="C2" s="162" t="s">
        <v>2</v>
      </c>
      <c r="D2" s="162" t="s">
        <v>3</v>
      </c>
      <c r="E2" s="3" t="s">
        <v>65</v>
      </c>
      <c r="F2" s="177" t="s">
        <v>27</v>
      </c>
      <c r="G2" s="178"/>
      <c r="H2" s="183"/>
      <c r="I2" s="3" t="s">
        <v>66</v>
      </c>
      <c r="J2" s="177" t="s">
        <v>4</v>
      </c>
      <c r="K2" s="178"/>
      <c r="L2" s="178"/>
      <c r="M2" s="3" t="s">
        <v>73</v>
      </c>
      <c r="N2" s="168" t="s">
        <v>5</v>
      </c>
      <c r="O2" s="168"/>
      <c r="P2" s="168"/>
      <c r="Q2" s="168"/>
      <c r="R2" s="168" t="s">
        <v>6</v>
      </c>
      <c r="S2" s="168"/>
      <c r="T2" s="168"/>
      <c r="U2" s="168"/>
      <c r="V2" s="3" t="s">
        <v>67</v>
      </c>
      <c r="W2" s="168" t="s">
        <v>7</v>
      </c>
      <c r="X2" s="168"/>
      <c r="Y2" s="168"/>
      <c r="Z2" s="4" t="s">
        <v>74</v>
      </c>
      <c r="AA2" s="168" t="s">
        <v>8</v>
      </c>
      <c r="AB2" s="168"/>
      <c r="AC2" s="168"/>
      <c r="AD2" s="4" t="s">
        <v>75</v>
      </c>
      <c r="AE2" s="168" t="s">
        <v>9</v>
      </c>
      <c r="AF2" s="168"/>
      <c r="AG2" s="168"/>
      <c r="AH2" s="168"/>
      <c r="AI2" s="3" t="s">
        <v>68</v>
      </c>
      <c r="AJ2" s="168" t="s">
        <v>10</v>
      </c>
      <c r="AK2" s="168"/>
      <c r="AL2" s="168"/>
      <c r="AM2" s="3" t="s">
        <v>69</v>
      </c>
      <c r="AN2" s="168" t="s">
        <v>11</v>
      </c>
      <c r="AO2" s="168"/>
      <c r="AP2" s="168"/>
      <c r="AQ2" s="168"/>
      <c r="AR2" s="168" t="s">
        <v>12</v>
      </c>
      <c r="AS2" s="168"/>
      <c r="AT2" s="168"/>
      <c r="AU2" s="168"/>
      <c r="AV2" s="3" t="s">
        <v>72</v>
      </c>
      <c r="AW2" s="168" t="s">
        <v>13</v>
      </c>
      <c r="AX2" s="168"/>
      <c r="AY2" s="168"/>
      <c r="AZ2" s="168" t="s">
        <v>14</v>
      </c>
      <c r="BA2" s="168"/>
      <c r="BB2" s="168"/>
      <c r="BC2" s="168"/>
      <c r="BD2" s="168"/>
      <c r="BE2" s="4"/>
    </row>
    <row r="3" spans="1:58" x14ac:dyDescent="0.2">
      <c r="A3" s="163"/>
      <c r="B3" s="163"/>
      <c r="C3" s="163"/>
      <c r="D3" s="163"/>
      <c r="E3" s="180" t="s">
        <v>15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2"/>
    </row>
    <row r="4" spans="1:58" x14ac:dyDescent="0.2">
      <c r="A4" s="163"/>
      <c r="B4" s="163"/>
      <c r="C4" s="163"/>
      <c r="D4" s="163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</row>
    <row r="5" spans="1:58" x14ac:dyDescent="0.2">
      <c r="A5" s="163"/>
      <c r="B5" s="163"/>
      <c r="C5" s="163"/>
      <c r="D5" s="163"/>
      <c r="E5" s="174" t="s">
        <v>26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6"/>
    </row>
    <row r="6" spans="1:58" x14ac:dyDescent="0.2">
      <c r="A6" s="164"/>
      <c r="B6" s="164"/>
      <c r="C6" s="164"/>
      <c r="D6" s="164"/>
      <c r="E6" s="22">
        <v>1</v>
      </c>
      <c r="F6" s="22">
        <v>2</v>
      </c>
      <c r="G6" s="22">
        <v>3</v>
      </c>
      <c r="H6" s="22">
        <v>4</v>
      </c>
      <c r="I6" s="22">
        <v>5</v>
      </c>
      <c r="J6" s="22">
        <v>6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35">
        <v>17</v>
      </c>
      <c r="V6" s="22">
        <v>18</v>
      </c>
      <c r="W6" s="22">
        <v>19</v>
      </c>
      <c r="X6" s="22">
        <v>20</v>
      </c>
      <c r="Y6" s="22">
        <v>21</v>
      </c>
      <c r="Z6" s="22">
        <v>22</v>
      </c>
      <c r="AA6" s="22">
        <v>23</v>
      </c>
      <c r="AB6" s="22">
        <v>24</v>
      </c>
      <c r="AC6" s="22">
        <v>25</v>
      </c>
      <c r="AD6" s="22">
        <v>26</v>
      </c>
      <c r="AE6" s="22">
        <v>27</v>
      </c>
      <c r="AF6" s="22">
        <v>28</v>
      </c>
      <c r="AG6" s="22">
        <v>29</v>
      </c>
      <c r="AH6" s="22">
        <v>30</v>
      </c>
      <c r="AI6" s="22">
        <v>31</v>
      </c>
      <c r="AJ6" s="22">
        <v>32</v>
      </c>
      <c r="AK6" s="22">
        <v>33</v>
      </c>
      <c r="AL6" s="22">
        <v>34</v>
      </c>
      <c r="AM6" s="22">
        <v>35</v>
      </c>
      <c r="AN6" s="22">
        <v>36</v>
      </c>
      <c r="AO6" s="22">
        <v>37</v>
      </c>
      <c r="AP6" s="22">
        <v>38</v>
      </c>
      <c r="AQ6" s="22">
        <v>39</v>
      </c>
      <c r="AR6" s="22">
        <v>40</v>
      </c>
      <c r="AS6" s="35">
        <v>41</v>
      </c>
      <c r="AT6" s="35">
        <v>42</v>
      </c>
      <c r="AU6" s="22">
        <v>43</v>
      </c>
      <c r="AV6" s="22">
        <v>44</v>
      </c>
      <c r="AW6" s="22">
        <v>45</v>
      </c>
      <c r="AX6" s="22">
        <v>46</v>
      </c>
      <c r="AY6" s="22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</row>
    <row r="7" spans="1:58" x14ac:dyDescent="0.2">
      <c r="A7" s="202" t="s">
        <v>30</v>
      </c>
      <c r="B7" s="194" t="s">
        <v>123</v>
      </c>
      <c r="C7" s="194" t="s">
        <v>122</v>
      </c>
      <c r="D7" s="114" t="s">
        <v>17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115">
        <v>0</v>
      </c>
      <c r="W7" s="115">
        <v>0</v>
      </c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115">
        <v>0</v>
      </c>
      <c r="AW7" s="115">
        <v>0</v>
      </c>
      <c r="AX7" s="115">
        <v>0</v>
      </c>
      <c r="AY7" s="115">
        <v>0</v>
      </c>
      <c r="AZ7" s="115">
        <v>0</v>
      </c>
      <c r="BA7" s="115">
        <v>0</v>
      </c>
      <c r="BB7" s="115">
        <v>0</v>
      </c>
      <c r="BC7" s="115">
        <v>0</v>
      </c>
      <c r="BD7" s="115">
        <v>0</v>
      </c>
      <c r="BE7" s="115">
        <v>0</v>
      </c>
      <c r="BF7" s="85">
        <f t="shared" ref="BF7:BF16" si="0">SUM(E7:BE7)</f>
        <v>0</v>
      </c>
    </row>
    <row r="8" spans="1:58" x14ac:dyDescent="0.2">
      <c r="A8" s="203"/>
      <c r="B8" s="195"/>
      <c r="C8" s="195"/>
      <c r="D8" s="114" t="s">
        <v>18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115">
        <v>0</v>
      </c>
      <c r="W8" s="115">
        <v>0</v>
      </c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115">
        <v>0</v>
      </c>
      <c r="AW8" s="115">
        <v>0</v>
      </c>
      <c r="AX8" s="115">
        <v>0</v>
      </c>
      <c r="AY8" s="115">
        <v>0</v>
      </c>
      <c r="AZ8" s="115">
        <v>0</v>
      </c>
      <c r="BA8" s="115">
        <v>0</v>
      </c>
      <c r="BB8" s="115">
        <v>0</v>
      </c>
      <c r="BC8" s="115">
        <v>0</v>
      </c>
      <c r="BD8" s="115">
        <v>0</v>
      </c>
      <c r="BE8" s="115">
        <v>0</v>
      </c>
      <c r="BF8" s="85">
        <f t="shared" si="0"/>
        <v>0</v>
      </c>
    </row>
    <row r="9" spans="1:58" x14ac:dyDescent="0.2">
      <c r="A9" s="203"/>
      <c r="B9" s="159" t="s">
        <v>131</v>
      </c>
      <c r="C9" s="161" t="s">
        <v>167</v>
      </c>
      <c r="D9" s="49" t="s">
        <v>17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07" t="s">
        <v>76</v>
      </c>
      <c r="U9" s="22"/>
      <c r="V9" s="77">
        <v>0</v>
      </c>
      <c r="W9" s="77">
        <v>0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86"/>
      <c r="AV9" s="77">
        <v>0</v>
      </c>
      <c r="AW9" s="77">
        <v>0</v>
      </c>
      <c r="AX9" s="77">
        <v>0</v>
      </c>
      <c r="AY9" s="77">
        <v>0</v>
      </c>
      <c r="AZ9" s="77">
        <v>0</v>
      </c>
      <c r="BA9" s="77">
        <v>0</v>
      </c>
      <c r="BB9" s="77">
        <v>0</v>
      </c>
      <c r="BC9" s="77">
        <v>0</v>
      </c>
      <c r="BD9" s="77">
        <v>0</v>
      </c>
      <c r="BE9" s="77">
        <v>0</v>
      </c>
      <c r="BF9" s="13">
        <f t="shared" si="0"/>
        <v>0</v>
      </c>
    </row>
    <row r="10" spans="1:58" x14ac:dyDescent="0.2">
      <c r="A10" s="203"/>
      <c r="B10" s="160"/>
      <c r="C10" s="161"/>
      <c r="D10" s="49" t="s">
        <v>18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08"/>
      <c r="U10" s="22"/>
      <c r="V10" s="77">
        <v>0</v>
      </c>
      <c r="W10" s="77">
        <v>0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86"/>
      <c r="AV10" s="77">
        <v>0</v>
      </c>
      <c r="AW10" s="77">
        <v>0</v>
      </c>
      <c r="AX10" s="77">
        <v>0</v>
      </c>
      <c r="AY10" s="77">
        <v>0</v>
      </c>
      <c r="AZ10" s="77">
        <v>0</v>
      </c>
      <c r="BA10" s="77">
        <v>0</v>
      </c>
      <c r="BB10" s="77">
        <v>0</v>
      </c>
      <c r="BC10" s="77">
        <v>0</v>
      </c>
      <c r="BD10" s="77">
        <v>0</v>
      </c>
      <c r="BE10" s="77">
        <v>0</v>
      </c>
      <c r="BF10" s="13">
        <f t="shared" si="0"/>
        <v>0</v>
      </c>
    </row>
    <row r="11" spans="1:58" ht="12.75" customHeight="1" x14ac:dyDescent="0.2">
      <c r="A11" s="203"/>
      <c r="B11" s="184" t="s">
        <v>31</v>
      </c>
      <c r="C11" s="184" t="s">
        <v>48</v>
      </c>
      <c r="D11" s="1" t="s">
        <v>17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90"/>
      <c r="U11" s="70"/>
      <c r="V11" s="83">
        <v>0</v>
      </c>
      <c r="W11" s="83">
        <v>0</v>
      </c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67"/>
      <c r="AU11" s="89"/>
      <c r="AV11" s="115">
        <v>0</v>
      </c>
      <c r="AW11" s="115">
        <v>0</v>
      </c>
      <c r="AX11" s="115">
        <v>0</v>
      </c>
      <c r="AY11" s="115">
        <v>0</v>
      </c>
      <c r="AZ11" s="115">
        <v>0</v>
      </c>
      <c r="BA11" s="115">
        <v>0</v>
      </c>
      <c r="BB11" s="115">
        <v>0</v>
      </c>
      <c r="BC11" s="115">
        <v>0</v>
      </c>
      <c r="BD11" s="115">
        <v>0</v>
      </c>
      <c r="BE11" s="115">
        <v>0</v>
      </c>
      <c r="BF11" s="85">
        <f t="shared" si="0"/>
        <v>0</v>
      </c>
    </row>
    <row r="12" spans="1:58" x14ac:dyDescent="0.2">
      <c r="A12" s="203"/>
      <c r="B12" s="185"/>
      <c r="C12" s="185"/>
      <c r="D12" s="1" t="s">
        <v>18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0"/>
      <c r="U12" s="70"/>
      <c r="V12" s="83">
        <v>0</v>
      </c>
      <c r="W12" s="83">
        <v>0</v>
      </c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67"/>
      <c r="AU12" s="89"/>
      <c r="AV12" s="115">
        <v>0</v>
      </c>
      <c r="AW12" s="115">
        <v>0</v>
      </c>
      <c r="AX12" s="115">
        <v>0</v>
      </c>
      <c r="AY12" s="115">
        <v>0</v>
      </c>
      <c r="AZ12" s="115">
        <v>0</v>
      </c>
      <c r="BA12" s="115">
        <v>0</v>
      </c>
      <c r="BB12" s="115">
        <v>0</v>
      </c>
      <c r="BC12" s="115">
        <v>0</v>
      </c>
      <c r="BD12" s="115">
        <v>0</v>
      </c>
      <c r="BE12" s="115">
        <v>0</v>
      </c>
      <c r="BF12" s="85">
        <f t="shared" si="0"/>
        <v>0</v>
      </c>
    </row>
    <row r="13" spans="1:58" s="8" customFormat="1" ht="12" customHeight="1" x14ac:dyDescent="0.2">
      <c r="A13" s="203"/>
      <c r="B13" s="161" t="s">
        <v>32</v>
      </c>
      <c r="C13" s="159" t="s">
        <v>20</v>
      </c>
      <c r="D13" s="49" t="s">
        <v>17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207" t="s">
        <v>76</v>
      </c>
      <c r="U13" s="37"/>
      <c r="V13" s="77">
        <v>0</v>
      </c>
      <c r="W13" s="77">
        <v>0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77">
        <v>0</v>
      </c>
      <c r="AW13" s="77">
        <v>0</v>
      </c>
      <c r="AX13" s="77">
        <v>0</v>
      </c>
      <c r="AY13" s="77">
        <v>0</v>
      </c>
      <c r="AZ13" s="77">
        <v>0</v>
      </c>
      <c r="BA13" s="77">
        <v>0</v>
      </c>
      <c r="BB13" s="77">
        <v>0</v>
      </c>
      <c r="BC13" s="77">
        <v>0</v>
      </c>
      <c r="BD13" s="77">
        <v>0</v>
      </c>
      <c r="BE13" s="77">
        <v>0</v>
      </c>
      <c r="BF13" s="37">
        <f t="shared" si="0"/>
        <v>0</v>
      </c>
    </row>
    <row r="14" spans="1:58" s="8" customFormat="1" x14ac:dyDescent="0.2">
      <c r="A14" s="203"/>
      <c r="B14" s="161"/>
      <c r="C14" s="160"/>
      <c r="D14" s="49" t="s">
        <v>18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208"/>
      <c r="U14" s="37"/>
      <c r="V14" s="77">
        <v>0</v>
      </c>
      <c r="W14" s="77">
        <v>0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77">
        <v>0</v>
      </c>
      <c r="AW14" s="77">
        <v>0</v>
      </c>
      <c r="AX14" s="77">
        <v>0</v>
      </c>
      <c r="AY14" s="77">
        <v>0</v>
      </c>
      <c r="AZ14" s="77">
        <v>0</v>
      </c>
      <c r="BA14" s="77">
        <v>0</v>
      </c>
      <c r="BB14" s="77">
        <v>0</v>
      </c>
      <c r="BC14" s="77">
        <v>0</v>
      </c>
      <c r="BD14" s="77">
        <v>0</v>
      </c>
      <c r="BE14" s="77">
        <v>0</v>
      </c>
      <c r="BF14" s="37">
        <f t="shared" si="0"/>
        <v>0</v>
      </c>
    </row>
    <row r="15" spans="1:58" s="8" customFormat="1" x14ac:dyDescent="0.2">
      <c r="A15" s="203"/>
      <c r="B15" s="161" t="s">
        <v>33</v>
      </c>
      <c r="C15" s="161" t="s">
        <v>19</v>
      </c>
      <c r="D15" s="49" t="s">
        <v>17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6"/>
      <c r="U15" s="37"/>
      <c r="V15" s="77">
        <v>0</v>
      </c>
      <c r="W15" s="77">
        <v>0</v>
      </c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77">
        <v>0</v>
      </c>
      <c r="AW15" s="77">
        <v>0</v>
      </c>
      <c r="AX15" s="77">
        <v>0</v>
      </c>
      <c r="AY15" s="77">
        <v>0</v>
      </c>
      <c r="AZ15" s="77">
        <v>0</v>
      </c>
      <c r="BA15" s="77">
        <v>0</v>
      </c>
      <c r="BB15" s="77">
        <v>0</v>
      </c>
      <c r="BC15" s="77">
        <v>0</v>
      </c>
      <c r="BD15" s="77">
        <v>0</v>
      </c>
      <c r="BE15" s="77">
        <v>0</v>
      </c>
      <c r="BF15" s="13">
        <f t="shared" si="0"/>
        <v>0</v>
      </c>
    </row>
    <row r="16" spans="1:58" s="8" customFormat="1" x14ac:dyDescent="0.2">
      <c r="A16" s="203"/>
      <c r="B16" s="161"/>
      <c r="C16" s="161"/>
      <c r="D16" s="49" t="s">
        <v>18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6"/>
      <c r="U16" s="37"/>
      <c r="V16" s="77">
        <v>0</v>
      </c>
      <c r="W16" s="77">
        <v>0</v>
      </c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77">
        <v>0</v>
      </c>
      <c r="AW16" s="77">
        <v>0</v>
      </c>
      <c r="AX16" s="77">
        <v>0</v>
      </c>
      <c r="AY16" s="77">
        <v>0</v>
      </c>
      <c r="AZ16" s="77">
        <v>0</v>
      </c>
      <c r="BA16" s="77">
        <v>0</v>
      </c>
      <c r="BB16" s="77">
        <v>0</v>
      </c>
      <c r="BC16" s="77">
        <v>0</v>
      </c>
      <c r="BD16" s="77">
        <v>0</v>
      </c>
      <c r="BE16" s="77">
        <v>0</v>
      </c>
      <c r="BF16" s="13">
        <f t="shared" si="0"/>
        <v>0</v>
      </c>
    </row>
    <row r="17" spans="1:58" x14ac:dyDescent="0.2">
      <c r="A17" s="203"/>
      <c r="B17" s="161" t="s">
        <v>62</v>
      </c>
      <c r="C17" s="161" t="s">
        <v>21</v>
      </c>
      <c r="D17" s="49" t="s">
        <v>17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1"/>
      <c r="U17" s="86"/>
      <c r="V17" s="77">
        <v>0</v>
      </c>
      <c r="W17" s="77">
        <v>0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0"/>
      <c r="AI17" s="10"/>
      <c r="AJ17" s="10"/>
      <c r="AK17" s="10"/>
      <c r="AL17" s="11"/>
      <c r="AM17" s="10"/>
      <c r="AN17" s="10"/>
      <c r="AO17" s="41"/>
      <c r="AP17" s="41"/>
      <c r="AQ17" s="41"/>
      <c r="AR17" s="37"/>
      <c r="AS17" s="41"/>
      <c r="AT17" s="41"/>
      <c r="AU17" s="41"/>
      <c r="AV17" s="77">
        <v>0</v>
      </c>
      <c r="AW17" s="77">
        <v>0</v>
      </c>
      <c r="AX17" s="77">
        <v>0</v>
      </c>
      <c r="AY17" s="77">
        <v>0</v>
      </c>
      <c r="AZ17" s="77">
        <v>0</v>
      </c>
      <c r="BA17" s="77">
        <v>0</v>
      </c>
      <c r="BB17" s="77">
        <v>0</v>
      </c>
      <c r="BC17" s="77">
        <v>0</v>
      </c>
      <c r="BD17" s="77">
        <v>0</v>
      </c>
      <c r="BE17" s="77">
        <v>0</v>
      </c>
      <c r="BF17" s="13">
        <f t="shared" ref="BF17:BF65" si="1">SUM(E17:BE17)</f>
        <v>0</v>
      </c>
    </row>
    <row r="18" spans="1:58" x14ac:dyDescent="0.2">
      <c r="A18" s="203"/>
      <c r="B18" s="161"/>
      <c r="C18" s="161"/>
      <c r="D18" s="49" t="s">
        <v>18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31"/>
      <c r="U18" s="86"/>
      <c r="V18" s="77">
        <v>0</v>
      </c>
      <c r="W18" s="77">
        <v>0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0"/>
      <c r="AI18" s="10"/>
      <c r="AJ18" s="10"/>
      <c r="AK18" s="10"/>
      <c r="AL18" s="11"/>
      <c r="AM18" s="10"/>
      <c r="AN18" s="10"/>
      <c r="AO18" s="41"/>
      <c r="AP18" s="41"/>
      <c r="AQ18" s="41"/>
      <c r="AR18" s="37"/>
      <c r="AS18" s="41"/>
      <c r="AT18" s="41"/>
      <c r="AU18" s="41"/>
      <c r="AV18" s="77">
        <v>0</v>
      </c>
      <c r="AW18" s="77">
        <v>0</v>
      </c>
      <c r="AX18" s="77">
        <v>0</v>
      </c>
      <c r="AY18" s="77">
        <v>0</v>
      </c>
      <c r="AZ18" s="77">
        <v>0</v>
      </c>
      <c r="BA18" s="77">
        <v>0</v>
      </c>
      <c r="BB18" s="77">
        <v>0</v>
      </c>
      <c r="BC18" s="77">
        <v>0</v>
      </c>
      <c r="BD18" s="77">
        <v>0</v>
      </c>
      <c r="BE18" s="77">
        <v>0</v>
      </c>
      <c r="BF18" s="13">
        <f t="shared" si="1"/>
        <v>0</v>
      </c>
    </row>
    <row r="19" spans="1:58" ht="12.75" customHeight="1" x14ac:dyDescent="0.2">
      <c r="A19" s="203"/>
      <c r="B19" s="201" t="s">
        <v>34</v>
      </c>
      <c r="C19" s="194" t="s">
        <v>35</v>
      </c>
      <c r="D19" s="114" t="s">
        <v>17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6"/>
      <c r="V19" s="115">
        <v>0</v>
      </c>
      <c r="W19" s="115">
        <v>0</v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5"/>
      <c r="AR19" s="65"/>
      <c r="AS19" s="67"/>
      <c r="AT19" s="67"/>
      <c r="AU19" s="65"/>
      <c r="AV19" s="115">
        <v>0</v>
      </c>
      <c r="AW19" s="115">
        <v>0</v>
      </c>
      <c r="AX19" s="115">
        <v>0</v>
      </c>
      <c r="AY19" s="115">
        <v>0</v>
      </c>
      <c r="AZ19" s="115">
        <v>0</v>
      </c>
      <c r="BA19" s="115">
        <v>0</v>
      </c>
      <c r="BB19" s="115">
        <v>0</v>
      </c>
      <c r="BC19" s="115">
        <v>0</v>
      </c>
      <c r="BD19" s="115">
        <v>0</v>
      </c>
      <c r="BE19" s="115">
        <v>0</v>
      </c>
      <c r="BF19" s="85">
        <f t="shared" si="1"/>
        <v>0</v>
      </c>
    </row>
    <row r="20" spans="1:58" x14ac:dyDescent="0.2">
      <c r="A20" s="203"/>
      <c r="B20" s="201"/>
      <c r="C20" s="195"/>
      <c r="D20" s="114" t="s">
        <v>18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6"/>
      <c r="V20" s="115">
        <v>0</v>
      </c>
      <c r="W20" s="115">
        <v>0</v>
      </c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7"/>
      <c r="AT20" s="67"/>
      <c r="AU20" s="65"/>
      <c r="AV20" s="115">
        <v>0</v>
      </c>
      <c r="AW20" s="115">
        <v>0</v>
      </c>
      <c r="AX20" s="115">
        <v>0</v>
      </c>
      <c r="AY20" s="115">
        <v>0</v>
      </c>
      <c r="AZ20" s="115">
        <v>0</v>
      </c>
      <c r="BA20" s="115">
        <v>0</v>
      </c>
      <c r="BB20" s="115">
        <v>0</v>
      </c>
      <c r="BC20" s="115">
        <v>0</v>
      </c>
      <c r="BD20" s="115">
        <v>0</v>
      </c>
      <c r="BE20" s="115">
        <v>0</v>
      </c>
      <c r="BF20" s="85">
        <f t="shared" si="1"/>
        <v>0</v>
      </c>
    </row>
    <row r="21" spans="1:58" x14ac:dyDescent="0.2">
      <c r="A21" s="203"/>
      <c r="B21" s="200" t="s">
        <v>36</v>
      </c>
      <c r="C21" s="199" t="s">
        <v>23</v>
      </c>
      <c r="D21" s="49" t="s">
        <v>17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86" t="s">
        <v>76</v>
      </c>
      <c r="U21" s="11"/>
      <c r="V21" s="77">
        <v>0</v>
      </c>
      <c r="W21" s="77">
        <v>0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38"/>
      <c r="AQ21" s="41"/>
      <c r="AR21" s="10"/>
      <c r="AS21" s="10"/>
      <c r="AT21" s="41"/>
      <c r="AU21" s="41"/>
      <c r="AV21" s="77">
        <v>0</v>
      </c>
      <c r="AW21" s="77">
        <v>0</v>
      </c>
      <c r="AX21" s="77">
        <v>0</v>
      </c>
      <c r="AY21" s="77">
        <v>0</v>
      </c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13">
        <f t="shared" si="1"/>
        <v>0</v>
      </c>
    </row>
    <row r="22" spans="1:58" x14ac:dyDescent="0.2">
      <c r="A22" s="203"/>
      <c r="B22" s="200"/>
      <c r="C22" s="199"/>
      <c r="D22" s="49" t="s">
        <v>18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87"/>
      <c r="U22" s="11"/>
      <c r="V22" s="77">
        <v>0</v>
      </c>
      <c r="W22" s="77">
        <v>0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38"/>
      <c r="AQ22" s="38"/>
      <c r="AR22" s="11"/>
      <c r="AS22" s="11"/>
      <c r="AT22" s="41"/>
      <c r="AU22" s="41"/>
      <c r="AV22" s="77">
        <v>0</v>
      </c>
      <c r="AW22" s="77">
        <v>0</v>
      </c>
      <c r="AX22" s="77">
        <v>0</v>
      </c>
      <c r="AY22" s="77">
        <v>0</v>
      </c>
      <c r="AZ22" s="77">
        <v>0</v>
      </c>
      <c r="BA22" s="77">
        <v>0</v>
      </c>
      <c r="BB22" s="77">
        <v>0</v>
      </c>
      <c r="BC22" s="77">
        <v>0</v>
      </c>
      <c r="BD22" s="77">
        <v>0</v>
      </c>
      <c r="BE22" s="77">
        <v>0</v>
      </c>
      <c r="BF22" s="13">
        <f t="shared" si="1"/>
        <v>0</v>
      </c>
    </row>
    <row r="23" spans="1:58" s="8" customFormat="1" ht="9.75" customHeight="1" x14ac:dyDescent="0.2">
      <c r="A23" s="203"/>
      <c r="B23" s="200" t="s">
        <v>88</v>
      </c>
      <c r="C23" s="199" t="s">
        <v>144</v>
      </c>
      <c r="D23" s="49" t="s">
        <v>17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77">
        <v>0</v>
      </c>
      <c r="W23" s="77">
        <v>0</v>
      </c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186" t="s">
        <v>76</v>
      </c>
      <c r="AQ23" s="37"/>
      <c r="AR23" s="37"/>
      <c r="AS23" s="37"/>
      <c r="AT23" s="37"/>
      <c r="AU23" s="37"/>
      <c r="AV23" s="77">
        <v>0</v>
      </c>
      <c r="AW23" s="77">
        <v>0</v>
      </c>
      <c r="AX23" s="77">
        <v>0</v>
      </c>
      <c r="AY23" s="77">
        <v>0</v>
      </c>
      <c r="AZ23" s="77">
        <v>0</v>
      </c>
      <c r="BA23" s="77">
        <v>0</v>
      </c>
      <c r="BB23" s="77">
        <v>0</v>
      </c>
      <c r="BC23" s="77">
        <v>0</v>
      </c>
      <c r="BD23" s="77">
        <v>0</v>
      </c>
      <c r="BE23" s="77">
        <v>0</v>
      </c>
      <c r="BF23" s="37">
        <f t="shared" si="1"/>
        <v>0</v>
      </c>
    </row>
    <row r="24" spans="1:58" s="8" customFormat="1" ht="18.75" customHeight="1" x14ac:dyDescent="0.2">
      <c r="A24" s="203"/>
      <c r="B24" s="200"/>
      <c r="C24" s="199"/>
      <c r="D24" s="49" t="s">
        <v>18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77">
        <v>0</v>
      </c>
      <c r="W24" s="77">
        <v>0</v>
      </c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187"/>
      <c r="AQ24" s="37"/>
      <c r="AR24" s="37"/>
      <c r="AS24" s="37"/>
      <c r="AT24" s="37"/>
      <c r="AU24" s="37"/>
      <c r="AV24" s="77">
        <v>0</v>
      </c>
      <c r="AW24" s="77">
        <v>0</v>
      </c>
      <c r="AX24" s="77">
        <v>0</v>
      </c>
      <c r="AY24" s="77">
        <v>0</v>
      </c>
      <c r="AZ24" s="77">
        <v>0</v>
      </c>
      <c r="BA24" s="77">
        <v>0</v>
      </c>
      <c r="BB24" s="77">
        <v>0</v>
      </c>
      <c r="BC24" s="77">
        <v>0</v>
      </c>
      <c r="BD24" s="77">
        <v>0</v>
      </c>
      <c r="BE24" s="77">
        <v>0</v>
      </c>
      <c r="BF24" s="37">
        <f t="shared" si="1"/>
        <v>0</v>
      </c>
    </row>
    <row r="25" spans="1:58" x14ac:dyDescent="0.2">
      <c r="A25" s="203"/>
      <c r="B25" s="194" t="s">
        <v>37</v>
      </c>
      <c r="C25" s="194" t="s">
        <v>140</v>
      </c>
      <c r="D25" s="114" t="s">
        <v>17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7"/>
      <c r="U25" s="65"/>
      <c r="V25" s="115">
        <v>0</v>
      </c>
      <c r="W25" s="115">
        <v>0</v>
      </c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85"/>
      <c r="AS25" s="65"/>
      <c r="AT25" s="65"/>
      <c r="AU25" s="65"/>
      <c r="AV25" s="115">
        <v>0</v>
      </c>
      <c r="AW25" s="115">
        <v>0</v>
      </c>
      <c r="AX25" s="115">
        <v>0</v>
      </c>
      <c r="AY25" s="115">
        <v>0</v>
      </c>
      <c r="AZ25" s="115">
        <v>0</v>
      </c>
      <c r="BA25" s="115">
        <v>0</v>
      </c>
      <c r="BB25" s="115">
        <v>0</v>
      </c>
      <c r="BC25" s="115">
        <v>0</v>
      </c>
      <c r="BD25" s="115">
        <v>0</v>
      </c>
      <c r="BE25" s="115">
        <v>0</v>
      </c>
      <c r="BF25" s="85">
        <f t="shared" si="1"/>
        <v>0</v>
      </c>
    </row>
    <row r="26" spans="1:58" x14ac:dyDescent="0.2">
      <c r="A26" s="203"/>
      <c r="B26" s="195"/>
      <c r="C26" s="195"/>
      <c r="D26" s="114" t="s">
        <v>18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7"/>
      <c r="U26" s="65"/>
      <c r="V26" s="115">
        <v>0</v>
      </c>
      <c r="W26" s="115">
        <v>0</v>
      </c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85"/>
      <c r="AS26" s="65"/>
      <c r="AT26" s="65"/>
      <c r="AU26" s="65"/>
      <c r="AV26" s="115">
        <v>0</v>
      </c>
      <c r="AW26" s="115">
        <v>0</v>
      </c>
      <c r="AX26" s="115">
        <v>0</v>
      </c>
      <c r="AY26" s="115">
        <v>0</v>
      </c>
      <c r="AZ26" s="115">
        <v>0</v>
      </c>
      <c r="BA26" s="115">
        <v>0</v>
      </c>
      <c r="BB26" s="115">
        <v>0</v>
      </c>
      <c r="BC26" s="115">
        <v>0</v>
      </c>
      <c r="BD26" s="115">
        <v>0</v>
      </c>
      <c r="BE26" s="115">
        <v>0</v>
      </c>
      <c r="BF26" s="85">
        <f t="shared" si="1"/>
        <v>0</v>
      </c>
    </row>
    <row r="27" spans="1:58" ht="12.75" customHeight="1" x14ac:dyDescent="0.2">
      <c r="A27" s="203"/>
      <c r="B27" s="201" t="s">
        <v>38</v>
      </c>
      <c r="C27" s="201" t="s">
        <v>141</v>
      </c>
      <c r="D27" s="114" t="s">
        <v>17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7"/>
      <c r="V27" s="115">
        <v>0</v>
      </c>
      <c r="W27" s="115">
        <v>0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5"/>
      <c r="AR27" s="65"/>
      <c r="AS27" s="67"/>
      <c r="AT27" s="67"/>
      <c r="AU27" s="65"/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85">
        <f t="shared" si="1"/>
        <v>0</v>
      </c>
    </row>
    <row r="28" spans="1:58" x14ac:dyDescent="0.2">
      <c r="A28" s="203"/>
      <c r="B28" s="201"/>
      <c r="C28" s="201"/>
      <c r="D28" s="114" t="s">
        <v>18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7"/>
      <c r="V28" s="115">
        <v>0</v>
      </c>
      <c r="W28" s="115">
        <v>0</v>
      </c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7"/>
      <c r="AT28" s="67"/>
      <c r="AU28" s="65"/>
      <c r="AV28" s="115">
        <v>0</v>
      </c>
      <c r="AW28" s="115">
        <v>0</v>
      </c>
      <c r="AX28" s="115">
        <v>0</v>
      </c>
      <c r="AY28" s="115">
        <v>0</v>
      </c>
      <c r="AZ28" s="115">
        <v>0</v>
      </c>
      <c r="BA28" s="115">
        <v>0</v>
      </c>
      <c r="BB28" s="115">
        <v>0</v>
      </c>
      <c r="BC28" s="115">
        <v>0</v>
      </c>
      <c r="BD28" s="115">
        <v>0</v>
      </c>
      <c r="BE28" s="115">
        <v>0</v>
      </c>
      <c r="BF28" s="85">
        <f t="shared" si="1"/>
        <v>0</v>
      </c>
    </row>
    <row r="29" spans="1:58" s="8" customFormat="1" x14ac:dyDescent="0.2">
      <c r="A29" s="203"/>
      <c r="B29" s="199" t="s">
        <v>39</v>
      </c>
      <c r="C29" s="199" t="s">
        <v>89</v>
      </c>
      <c r="D29" s="49" t="s">
        <v>17</v>
      </c>
      <c r="E29" s="87"/>
      <c r="F29" s="87"/>
      <c r="G29" s="87"/>
      <c r="H29" s="87"/>
      <c r="I29" s="87"/>
      <c r="J29" s="87"/>
      <c r="K29" s="87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77">
        <v>0</v>
      </c>
      <c r="W29" s="77">
        <v>0</v>
      </c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7"/>
      <c r="AI29" s="87"/>
      <c r="AJ29" s="87"/>
      <c r="AK29" s="87"/>
      <c r="AL29" s="88"/>
      <c r="AM29" s="87"/>
      <c r="AN29" s="87"/>
      <c r="AO29" s="87"/>
      <c r="AP29" s="87"/>
      <c r="AQ29" s="87"/>
      <c r="AR29" s="87"/>
      <c r="AS29" s="87"/>
      <c r="AT29" s="87"/>
      <c r="AU29" s="216" t="s">
        <v>139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37">
        <f t="shared" si="1"/>
        <v>0</v>
      </c>
    </row>
    <row r="30" spans="1:58" s="8" customFormat="1" x14ac:dyDescent="0.2">
      <c r="A30" s="203"/>
      <c r="B30" s="199"/>
      <c r="C30" s="199"/>
      <c r="D30" s="49" t="s">
        <v>18</v>
      </c>
      <c r="E30" s="87"/>
      <c r="F30" s="87"/>
      <c r="G30" s="87"/>
      <c r="H30" s="87"/>
      <c r="I30" s="87"/>
      <c r="J30" s="87"/>
      <c r="K30" s="87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77">
        <v>0</v>
      </c>
      <c r="W30" s="77">
        <v>0</v>
      </c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7"/>
      <c r="AI30" s="87"/>
      <c r="AJ30" s="87"/>
      <c r="AK30" s="87"/>
      <c r="AL30" s="88"/>
      <c r="AM30" s="87"/>
      <c r="AN30" s="87"/>
      <c r="AO30" s="87"/>
      <c r="AP30" s="87"/>
      <c r="AQ30" s="87"/>
      <c r="AR30" s="87"/>
      <c r="AS30" s="87"/>
      <c r="AT30" s="87"/>
      <c r="AU30" s="217"/>
      <c r="AV30" s="77">
        <v>0</v>
      </c>
      <c r="AW30" s="77">
        <v>0</v>
      </c>
      <c r="AX30" s="77">
        <v>0</v>
      </c>
      <c r="AY30" s="77">
        <v>0</v>
      </c>
      <c r="AZ30" s="77">
        <v>0</v>
      </c>
      <c r="BA30" s="77">
        <v>0</v>
      </c>
      <c r="BB30" s="77">
        <v>0</v>
      </c>
      <c r="BC30" s="77">
        <v>0</v>
      </c>
      <c r="BD30" s="77">
        <v>0</v>
      </c>
      <c r="BE30" s="77">
        <v>0</v>
      </c>
      <c r="BF30" s="37">
        <f t="shared" si="1"/>
        <v>0</v>
      </c>
    </row>
    <row r="31" spans="1:58" s="8" customFormat="1" x14ac:dyDescent="0.2">
      <c r="A31" s="203"/>
      <c r="B31" s="161" t="s">
        <v>40</v>
      </c>
      <c r="C31" s="161" t="s">
        <v>90</v>
      </c>
      <c r="D31" s="49" t="s">
        <v>17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77">
        <v>0</v>
      </c>
      <c r="W31" s="77">
        <v>0</v>
      </c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217"/>
      <c r="AV31" s="77">
        <v>0</v>
      </c>
      <c r="AW31" s="77">
        <v>0</v>
      </c>
      <c r="AX31" s="77">
        <v>0</v>
      </c>
      <c r="AY31" s="77">
        <v>0</v>
      </c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37">
        <f t="shared" si="1"/>
        <v>0</v>
      </c>
    </row>
    <row r="32" spans="1:58" s="8" customFormat="1" x14ac:dyDescent="0.2">
      <c r="A32" s="203"/>
      <c r="B32" s="161"/>
      <c r="C32" s="161"/>
      <c r="D32" s="49" t="s">
        <v>18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77">
        <v>0</v>
      </c>
      <c r="W32" s="77">
        <v>0</v>
      </c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218"/>
      <c r="AV32" s="77">
        <v>0</v>
      </c>
      <c r="AW32" s="77">
        <v>0</v>
      </c>
      <c r="AX32" s="77">
        <v>0</v>
      </c>
      <c r="AY32" s="77">
        <v>0</v>
      </c>
      <c r="AZ32" s="77">
        <v>0</v>
      </c>
      <c r="BA32" s="77">
        <v>0</v>
      </c>
      <c r="BB32" s="77">
        <v>0</v>
      </c>
      <c r="BC32" s="77">
        <v>0</v>
      </c>
      <c r="BD32" s="77">
        <v>0</v>
      </c>
      <c r="BE32" s="77">
        <v>0</v>
      </c>
      <c r="BF32" s="37">
        <f t="shared" si="1"/>
        <v>0</v>
      </c>
    </row>
    <row r="33" spans="1:58" ht="12.75" customHeight="1" x14ac:dyDescent="0.2">
      <c r="A33" s="203"/>
      <c r="B33" s="161" t="s">
        <v>41</v>
      </c>
      <c r="C33" s="161" t="s">
        <v>91</v>
      </c>
      <c r="D33" s="49" t="s">
        <v>17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92" t="s">
        <v>80</v>
      </c>
      <c r="V33" s="77">
        <v>0</v>
      </c>
      <c r="W33" s="77">
        <v>0</v>
      </c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41"/>
      <c r="AP33" s="41"/>
      <c r="AQ33" s="41"/>
      <c r="AR33" s="41"/>
      <c r="AS33" s="41"/>
      <c r="AT33" s="41"/>
      <c r="AU33" s="36"/>
      <c r="AV33" s="77">
        <v>0</v>
      </c>
      <c r="AW33" s="77">
        <v>0</v>
      </c>
      <c r="AX33" s="77">
        <v>0</v>
      </c>
      <c r="AY33" s="77">
        <v>0</v>
      </c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13">
        <f t="shared" si="1"/>
        <v>0</v>
      </c>
    </row>
    <row r="34" spans="1:58" x14ac:dyDescent="0.2">
      <c r="A34" s="203"/>
      <c r="B34" s="161"/>
      <c r="C34" s="161"/>
      <c r="D34" s="49" t="s">
        <v>18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93"/>
      <c r="V34" s="77">
        <v>0</v>
      </c>
      <c r="W34" s="77">
        <v>0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41"/>
      <c r="AP34" s="41"/>
      <c r="AQ34" s="41"/>
      <c r="AR34" s="41"/>
      <c r="AS34" s="41"/>
      <c r="AT34" s="41"/>
      <c r="AU34" s="36"/>
      <c r="AV34" s="77">
        <v>0</v>
      </c>
      <c r="AW34" s="77">
        <v>0</v>
      </c>
      <c r="AX34" s="77">
        <v>0</v>
      </c>
      <c r="AY34" s="77">
        <v>0</v>
      </c>
      <c r="AZ34" s="77">
        <v>0</v>
      </c>
      <c r="BA34" s="77">
        <v>0</v>
      </c>
      <c r="BB34" s="77">
        <v>0</v>
      </c>
      <c r="BC34" s="77">
        <v>0</v>
      </c>
      <c r="BD34" s="77">
        <v>0</v>
      </c>
      <c r="BE34" s="77">
        <v>0</v>
      </c>
      <c r="BF34" s="13">
        <f t="shared" si="1"/>
        <v>0</v>
      </c>
    </row>
    <row r="35" spans="1:58" ht="12.75" customHeight="1" x14ac:dyDescent="0.2">
      <c r="A35" s="203"/>
      <c r="B35" s="161" t="s">
        <v>50</v>
      </c>
      <c r="C35" s="161" t="s">
        <v>42</v>
      </c>
      <c r="D35" s="49" t="s">
        <v>17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77">
        <v>0</v>
      </c>
      <c r="W35" s="77">
        <v>0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41"/>
      <c r="AP35" s="186" t="s">
        <v>76</v>
      </c>
      <c r="AQ35" s="41"/>
      <c r="AR35" s="41"/>
      <c r="AS35" s="41"/>
      <c r="AT35" s="43"/>
      <c r="AU35" s="36"/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13">
        <f t="shared" si="1"/>
        <v>0</v>
      </c>
    </row>
    <row r="36" spans="1:58" x14ac:dyDescent="0.2">
      <c r="A36" s="203"/>
      <c r="B36" s="161"/>
      <c r="C36" s="161"/>
      <c r="D36" s="49" t="s">
        <v>18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77">
        <v>0</v>
      </c>
      <c r="W36" s="77">
        <v>0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41"/>
      <c r="AP36" s="187"/>
      <c r="AQ36" s="41"/>
      <c r="AR36" s="41"/>
      <c r="AS36" s="41"/>
      <c r="AT36" s="43"/>
      <c r="AU36" s="36"/>
      <c r="AV36" s="77">
        <v>0</v>
      </c>
      <c r="AW36" s="77">
        <v>0</v>
      </c>
      <c r="AX36" s="77">
        <v>0</v>
      </c>
      <c r="AY36" s="77">
        <v>0</v>
      </c>
      <c r="AZ36" s="77">
        <v>0</v>
      </c>
      <c r="BA36" s="77">
        <v>0</v>
      </c>
      <c r="BB36" s="77">
        <v>0</v>
      </c>
      <c r="BC36" s="77">
        <v>0</v>
      </c>
      <c r="BD36" s="77">
        <v>0</v>
      </c>
      <c r="BE36" s="77">
        <v>0</v>
      </c>
      <c r="BF36" s="13">
        <f t="shared" si="1"/>
        <v>0</v>
      </c>
    </row>
    <row r="37" spans="1:58" ht="12.75" customHeight="1" x14ac:dyDescent="0.2">
      <c r="A37" s="203"/>
      <c r="B37" s="201" t="s">
        <v>43</v>
      </c>
      <c r="C37" s="201" t="s">
        <v>92</v>
      </c>
      <c r="D37" s="118" t="s">
        <v>17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6"/>
      <c r="V37" s="115">
        <v>0</v>
      </c>
      <c r="W37" s="115">
        <v>0</v>
      </c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7"/>
      <c r="AT37" s="67"/>
      <c r="AU37" s="65"/>
      <c r="AV37" s="115">
        <v>0</v>
      </c>
      <c r="AW37" s="115">
        <v>0</v>
      </c>
      <c r="AX37" s="115">
        <v>0</v>
      </c>
      <c r="AY37" s="115">
        <v>0</v>
      </c>
      <c r="AZ37" s="115">
        <v>0</v>
      </c>
      <c r="BA37" s="115">
        <v>0</v>
      </c>
      <c r="BB37" s="115">
        <v>0</v>
      </c>
      <c r="BC37" s="115">
        <v>0</v>
      </c>
      <c r="BD37" s="115">
        <v>0</v>
      </c>
      <c r="BE37" s="115">
        <v>0</v>
      </c>
      <c r="BF37" s="85">
        <f t="shared" si="1"/>
        <v>0</v>
      </c>
    </row>
    <row r="38" spans="1:58" ht="18" customHeight="1" x14ac:dyDescent="0.2">
      <c r="A38" s="203"/>
      <c r="B38" s="201"/>
      <c r="C38" s="201"/>
      <c r="D38" s="118" t="s">
        <v>18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6"/>
      <c r="V38" s="115">
        <v>0</v>
      </c>
      <c r="W38" s="115">
        <v>0</v>
      </c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7"/>
      <c r="AT38" s="67"/>
      <c r="AU38" s="65"/>
      <c r="AV38" s="115">
        <v>0</v>
      </c>
      <c r="AW38" s="115">
        <v>0</v>
      </c>
      <c r="AX38" s="115">
        <v>0</v>
      </c>
      <c r="AY38" s="115">
        <v>0</v>
      </c>
      <c r="AZ38" s="115">
        <v>0</v>
      </c>
      <c r="BA38" s="115">
        <v>0</v>
      </c>
      <c r="BB38" s="115">
        <v>0</v>
      </c>
      <c r="BC38" s="115">
        <v>0</v>
      </c>
      <c r="BD38" s="115">
        <v>0</v>
      </c>
      <c r="BE38" s="115">
        <v>0</v>
      </c>
      <c r="BF38" s="85">
        <f t="shared" si="1"/>
        <v>0</v>
      </c>
    </row>
    <row r="39" spans="1:58" ht="12.75" customHeight="1" x14ac:dyDescent="0.2">
      <c r="A39" s="203"/>
      <c r="B39" s="199" t="s">
        <v>44</v>
      </c>
      <c r="C39" s="199" t="s">
        <v>93</v>
      </c>
      <c r="D39" s="78" t="s">
        <v>17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209" t="s">
        <v>191</v>
      </c>
      <c r="U39" s="11"/>
      <c r="V39" s="77">
        <v>0</v>
      </c>
      <c r="W39" s="77">
        <v>0</v>
      </c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41"/>
      <c r="AQ39" s="10"/>
      <c r="AR39" s="10"/>
      <c r="AS39" s="26"/>
      <c r="AT39" s="43"/>
      <c r="AU39" s="41"/>
      <c r="AV39" s="77">
        <v>0</v>
      </c>
      <c r="AW39" s="77">
        <v>0</v>
      </c>
      <c r="AX39" s="77">
        <v>0</v>
      </c>
      <c r="AY39" s="77">
        <v>0</v>
      </c>
      <c r="AZ39" s="77">
        <v>0</v>
      </c>
      <c r="BA39" s="77">
        <v>0</v>
      </c>
      <c r="BB39" s="77">
        <v>0</v>
      </c>
      <c r="BC39" s="77">
        <v>0</v>
      </c>
      <c r="BD39" s="77">
        <v>0</v>
      </c>
      <c r="BE39" s="77">
        <v>0</v>
      </c>
      <c r="BF39" s="37">
        <f t="shared" si="1"/>
        <v>0</v>
      </c>
    </row>
    <row r="40" spans="1:58" x14ac:dyDescent="0.2">
      <c r="A40" s="203"/>
      <c r="B40" s="199"/>
      <c r="C40" s="199"/>
      <c r="D40" s="49" t="s">
        <v>18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10"/>
      <c r="U40" s="11"/>
      <c r="V40" s="77">
        <v>0</v>
      </c>
      <c r="W40" s="77">
        <v>0</v>
      </c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41"/>
      <c r="AQ40" s="10"/>
      <c r="AR40" s="10"/>
      <c r="AS40" s="26"/>
      <c r="AT40" s="43"/>
      <c r="AU40" s="41"/>
      <c r="AV40" s="77">
        <v>0</v>
      </c>
      <c r="AW40" s="77">
        <v>0</v>
      </c>
      <c r="AX40" s="77">
        <v>0</v>
      </c>
      <c r="AY40" s="77">
        <v>0</v>
      </c>
      <c r="AZ40" s="77">
        <v>0</v>
      </c>
      <c r="BA40" s="77">
        <v>0</v>
      </c>
      <c r="BB40" s="77">
        <v>0</v>
      </c>
      <c r="BC40" s="77">
        <v>0</v>
      </c>
      <c r="BD40" s="77">
        <v>0</v>
      </c>
      <c r="BE40" s="77">
        <v>0</v>
      </c>
      <c r="BF40" s="37">
        <f t="shared" si="1"/>
        <v>0</v>
      </c>
    </row>
    <row r="41" spans="1:58" ht="12.75" customHeight="1" x14ac:dyDescent="0.2">
      <c r="A41" s="203"/>
      <c r="B41" s="199" t="s">
        <v>145</v>
      </c>
      <c r="C41" s="199" t="s">
        <v>94</v>
      </c>
      <c r="D41" s="49" t="s">
        <v>17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10"/>
      <c r="U41" s="11"/>
      <c r="V41" s="77">
        <v>0</v>
      </c>
      <c r="W41" s="77">
        <v>0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41"/>
      <c r="AQ41" s="10"/>
      <c r="AR41" s="10"/>
      <c r="AS41" s="10"/>
      <c r="AT41" s="10"/>
      <c r="AU41" s="10"/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13">
        <f t="shared" si="1"/>
        <v>0</v>
      </c>
    </row>
    <row r="42" spans="1:58" x14ac:dyDescent="0.2">
      <c r="A42" s="203"/>
      <c r="B42" s="199"/>
      <c r="C42" s="199"/>
      <c r="D42" s="49" t="s">
        <v>18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211"/>
      <c r="U42" s="11"/>
      <c r="V42" s="77">
        <v>0</v>
      </c>
      <c r="W42" s="77">
        <v>0</v>
      </c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41"/>
      <c r="AQ42" s="10"/>
      <c r="AR42" s="10"/>
      <c r="AS42" s="10"/>
      <c r="AT42" s="10"/>
      <c r="AU42" s="10"/>
      <c r="AV42" s="77">
        <v>0</v>
      </c>
      <c r="AW42" s="77">
        <v>0</v>
      </c>
      <c r="AX42" s="77">
        <v>0</v>
      </c>
      <c r="AY42" s="77">
        <v>0</v>
      </c>
      <c r="AZ42" s="77">
        <v>0</v>
      </c>
      <c r="BA42" s="77">
        <v>0</v>
      </c>
      <c r="BB42" s="77">
        <v>0</v>
      </c>
      <c r="BC42" s="77">
        <v>0</v>
      </c>
      <c r="BD42" s="77">
        <v>0</v>
      </c>
      <c r="BE42" s="77">
        <v>0</v>
      </c>
      <c r="BF42" s="13">
        <f t="shared" si="1"/>
        <v>0</v>
      </c>
    </row>
    <row r="43" spans="1:58" s="8" customFormat="1" ht="12.75" customHeight="1" x14ac:dyDescent="0.2">
      <c r="A43" s="203"/>
      <c r="B43" s="205" t="s">
        <v>105</v>
      </c>
      <c r="C43" s="205" t="s">
        <v>106</v>
      </c>
      <c r="D43" s="49" t="s">
        <v>17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77">
        <v>0</v>
      </c>
      <c r="W43" s="77">
        <v>0</v>
      </c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186" t="s">
        <v>76</v>
      </c>
      <c r="AQ43" s="37"/>
      <c r="AR43" s="37"/>
      <c r="AS43" s="37"/>
      <c r="AT43" s="37"/>
      <c r="AU43" s="37"/>
      <c r="AV43" s="77">
        <v>0</v>
      </c>
      <c r="AW43" s="77">
        <v>0</v>
      </c>
      <c r="AX43" s="77">
        <v>0</v>
      </c>
      <c r="AY43" s="77">
        <v>0</v>
      </c>
      <c r="AZ43" s="77">
        <v>0</v>
      </c>
      <c r="BA43" s="77">
        <v>0</v>
      </c>
      <c r="BB43" s="77">
        <v>0</v>
      </c>
      <c r="BC43" s="77">
        <v>0</v>
      </c>
      <c r="BD43" s="77">
        <v>0</v>
      </c>
      <c r="BE43" s="77">
        <v>0</v>
      </c>
      <c r="BF43" s="37">
        <f t="shared" si="1"/>
        <v>0</v>
      </c>
    </row>
    <row r="44" spans="1:58" s="8" customFormat="1" ht="17.25" customHeight="1" x14ac:dyDescent="0.2">
      <c r="A44" s="203"/>
      <c r="B44" s="206"/>
      <c r="C44" s="206"/>
      <c r="D44" s="49" t="s">
        <v>18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77">
        <v>0</v>
      </c>
      <c r="W44" s="77">
        <v>0</v>
      </c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187"/>
      <c r="AQ44" s="37"/>
      <c r="AR44" s="37"/>
      <c r="AS44" s="37"/>
      <c r="AT44" s="37"/>
      <c r="AU44" s="37"/>
      <c r="AV44" s="77">
        <v>0</v>
      </c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77">
        <v>0</v>
      </c>
      <c r="BD44" s="77">
        <v>0</v>
      </c>
      <c r="BE44" s="77">
        <v>0</v>
      </c>
      <c r="BF44" s="37">
        <f t="shared" si="1"/>
        <v>0</v>
      </c>
    </row>
    <row r="45" spans="1:58" s="8" customFormat="1" ht="12" customHeight="1" x14ac:dyDescent="0.2">
      <c r="A45" s="203"/>
      <c r="B45" s="78" t="s">
        <v>174</v>
      </c>
      <c r="C45" s="110" t="s">
        <v>192</v>
      </c>
      <c r="D45" s="78" t="s">
        <v>17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77">
        <v>0</v>
      </c>
      <c r="W45" s="77">
        <v>0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92"/>
      <c r="AQ45" s="117" t="s">
        <v>76</v>
      </c>
      <c r="AR45" s="37"/>
      <c r="AS45" s="37"/>
      <c r="AT45" s="37"/>
      <c r="AU45" s="91"/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77">
        <v>0</v>
      </c>
      <c r="BD45" s="77">
        <v>0</v>
      </c>
      <c r="BE45" s="77">
        <v>0</v>
      </c>
      <c r="BF45" s="37">
        <f t="shared" si="1"/>
        <v>0</v>
      </c>
    </row>
    <row r="46" spans="1:58" s="8" customFormat="1" ht="12" customHeight="1" x14ac:dyDescent="0.2">
      <c r="A46" s="203"/>
      <c r="B46" s="78" t="s">
        <v>146</v>
      </c>
      <c r="C46" s="110" t="s">
        <v>193</v>
      </c>
      <c r="D46" s="78" t="s">
        <v>17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77">
        <v>0</v>
      </c>
      <c r="W46" s="77">
        <v>0</v>
      </c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92"/>
      <c r="AQ46" s="37"/>
      <c r="AR46" s="37" t="s">
        <v>178</v>
      </c>
      <c r="AS46" s="37"/>
      <c r="AT46" s="37"/>
      <c r="AU46" s="91"/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37">
        <f t="shared" si="1"/>
        <v>0</v>
      </c>
    </row>
    <row r="47" spans="1:58" ht="12.75" customHeight="1" x14ac:dyDescent="0.2">
      <c r="A47" s="203"/>
      <c r="B47" s="194" t="s">
        <v>45</v>
      </c>
      <c r="C47" s="215" t="s">
        <v>185</v>
      </c>
      <c r="D47" s="114" t="s">
        <v>17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6"/>
      <c r="V47" s="115">
        <v>0</v>
      </c>
      <c r="W47" s="115">
        <v>0</v>
      </c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70"/>
      <c r="AT47" s="65"/>
      <c r="AU47" s="104"/>
      <c r="AV47" s="115">
        <v>0</v>
      </c>
      <c r="AW47" s="115">
        <v>0</v>
      </c>
      <c r="AX47" s="115">
        <v>0</v>
      </c>
      <c r="AY47" s="115">
        <v>0</v>
      </c>
      <c r="AZ47" s="115">
        <v>0</v>
      </c>
      <c r="BA47" s="115">
        <v>0</v>
      </c>
      <c r="BB47" s="115">
        <v>0</v>
      </c>
      <c r="BC47" s="115">
        <v>0</v>
      </c>
      <c r="BD47" s="115">
        <v>0</v>
      </c>
      <c r="BE47" s="115">
        <v>0</v>
      </c>
      <c r="BF47" s="85">
        <f t="shared" si="1"/>
        <v>0</v>
      </c>
    </row>
    <row r="48" spans="1:58" x14ac:dyDescent="0.2">
      <c r="A48" s="203"/>
      <c r="B48" s="195"/>
      <c r="C48" s="215"/>
      <c r="D48" s="114" t="s">
        <v>18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6"/>
      <c r="V48" s="115">
        <v>0</v>
      </c>
      <c r="W48" s="115">
        <v>0</v>
      </c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9"/>
      <c r="AS48" s="70"/>
      <c r="AT48" s="65"/>
      <c r="AU48" s="104"/>
      <c r="AV48" s="115">
        <v>0</v>
      </c>
      <c r="AW48" s="115">
        <v>0</v>
      </c>
      <c r="AX48" s="115">
        <v>0</v>
      </c>
      <c r="AY48" s="115">
        <v>0</v>
      </c>
      <c r="AZ48" s="115">
        <v>0</v>
      </c>
      <c r="BA48" s="115">
        <v>0</v>
      </c>
      <c r="BB48" s="115">
        <v>0</v>
      </c>
      <c r="BC48" s="115">
        <v>0</v>
      </c>
      <c r="BD48" s="115">
        <v>0</v>
      </c>
      <c r="BE48" s="115">
        <v>0</v>
      </c>
      <c r="BF48" s="85">
        <f t="shared" si="1"/>
        <v>0</v>
      </c>
    </row>
    <row r="49" spans="1:58" ht="12.75" customHeight="1" x14ac:dyDescent="0.2">
      <c r="A49" s="203"/>
      <c r="B49" s="205" t="s">
        <v>46</v>
      </c>
      <c r="C49" s="159" t="s">
        <v>95</v>
      </c>
      <c r="D49" s="78" t="s">
        <v>17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/>
      <c r="V49" s="77">
        <v>0</v>
      </c>
      <c r="W49" s="77">
        <v>0</v>
      </c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38"/>
      <c r="AQ49" s="38"/>
      <c r="AR49" s="38"/>
      <c r="AS49" s="38"/>
      <c r="AT49" s="43"/>
      <c r="AU49" s="36"/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13">
        <f t="shared" si="1"/>
        <v>0</v>
      </c>
    </row>
    <row r="50" spans="1:58" ht="12.75" customHeight="1" x14ac:dyDescent="0.2">
      <c r="A50" s="203"/>
      <c r="B50" s="206"/>
      <c r="C50" s="160"/>
      <c r="D50" s="49" t="s">
        <v>18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77">
        <v>0</v>
      </c>
      <c r="W50" s="77">
        <v>0</v>
      </c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38"/>
      <c r="AQ50" s="38"/>
      <c r="AR50" s="38"/>
      <c r="AS50" s="38"/>
      <c r="AT50" s="43"/>
      <c r="AU50" s="36"/>
      <c r="AV50" s="77">
        <v>0</v>
      </c>
      <c r="AW50" s="77">
        <v>0</v>
      </c>
      <c r="AX50" s="77">
        <v>0</v>
      </c>
      <c r="AY50" s="77">
        <v>0</v>
      </c>
      <c r="AZ50" s="77">
        <v>0</v>
      </c>
      <c r="BA50" s="77">
        <v>0</v>
      </c>
      <c r="BB50" s="77">
        <v>0</v>
      </c>
      <c r="BC50" s="77">
        <v>0</v>
      </c>
      <c r="BD50" s="77">
        <v>0</v>
      </c>
      <c r="BE50" s="77">
        <v>0</v>
      </c>
      <c r="BF50" s="13">
        <f t="shared" si="1"/>
        <v>0</v>
      </c>
    </row>
    <row r="51" spans="1:58" ht="12.75" customHeight="1" x14ac:dyDescent="0.2">
      <c r="A51" s="203"/>
      <c r="B51" s="205" t="s">
        <v>149</v>
      </c>
      <c r="C51" s="159" t="s">
        <v>150</v>
      </c>
      <c r="D51" s="49" t="s">
        <v>17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/>
      <c r="V51" s="77">
        <v>0</v>
      </c>
      <c r="W51" s="77">
        <v>0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38"/>
      <c r="AQ51" s="11"/>
      <c r="AR51" s="11"/>
      <c r="AS51" s="11"/>
      <c r="AT51" s="26"/>
      <c r="AU51" s="192" t="s">
        <v>80</v>
      </c>
      <c r="AV51" s="77">
        <v>0</v>
      </c>
      <c r="AW51" s="77">
        <v>0</v>
      </c>
      <c r="AX51" s="77">
        <v>0</v>
      </c>
      <c r="AY51" s="77">
        <v>0</v>
      </c>
      <c r="AZ51" s="77">
        <v>0</v>
      </c>
      <c r="BA51" s="77">
        <v>0</v>
      </c>
      <c r="BB51" s="77">
        <v>0</v>
      </c>
      <c r="BC51" s="77">
        <v>0</v>
      </c>
      <c r="BD51" s="77">
        <v>0</v>
      </c>
      <c r="BE51" s="77">
        <v>0</v>
      </c>
      <c r="BF51" s="13">
        <f t="shared" si="1"/>
        <v>0</v>
      </c>
    </row>
    <row r="52" spans="1:58" x14ac:dyDescent="0.2">
      <c r="A52" s="203"/>
      <c r="B52" s="206"/>
      <c r="C52" s="160"/>
      <c r="D52" s="49" t="s">
        <v>18</v>
      </c>
      <c r="E52" s="10"/>
      <c r="F52" s="10"/>
      <c r="G52" s="10"/>
      <c r="H52" s="10"/>
      <c r="I52" s="10"/>
      <c r="J52" s="10"/>
      <c r="K52" s="10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77">
        <v>0</v>
      </c>
      <c r="W52" s="77">
        <v>0</v>
      </c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0"/>
      <c r="AJ52" s="10"/>
      <c r="AK52" s="10"/>
      <c r="AL52" s="11"/>
      <c r="AM52" s="10"/>
      <c r="AN52" s="10"/>
      <c r="AO52" s="10"/>
      <c r="AP52" s="41"/>
      <c r="AQ52" s="10"/>
      <c r="AR52" s="10"/>
      <c r="AS52" s="10"/>
      <c r="AT52" s="10"/>
      <c r="AU52" s="193"/>
      <c r="AV52" s="77">
        <v>0</v>
      </c>
      <c r="AW52" s="77">
        <v>0</v>
      </c>
      <c r="AX52" s="77">
        <v>0</v>
      </c>
      <c r="AY52" s="77">
        <v>0</v>
      </c>
      <c r="AZ52" s="77">
        <v>0</v>
      </c>
      <c r="BA52" s="77">
        <v>0</v>
      </c>
      <c r="BB52" s="77">
        <v>0</v>
      </c>
      <c r="BC52" s="77">
        <v>0</v>
      </c>
      <c r="BD52" s="77">
        <v>0</v>
      </c>
      <c r="BE52" s="77">
        <v>0</v>
      </c>
      <c r="BF52" s="13">
        <f t="shared" si="1"/>
        <v>0</v>
      </c>
    </row>
    <row r="53" spans="1:58" s="8" customFormat="1" ht="12.75" customHeight="1" x14ac:dyDescent="0.2">
      <c r="A53" s="203"/>
      <c r="B53" s="205" t="s">
        <v>96</v>
      </c>
      <c r="C53" s="159" t="s">
        <v>173</v>
      </c>
      <c r="D53" s="49" t="s">
        <v>17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186" t="s">
        <v>76</v>
      </c>
      <c r="U53" s="37"/>
      <c r="V53" s="77">
        <v>0</v>
      </c>
      <c r="W53" s="77">
        <v>0</v>
      </c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6"/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37">
        <f t="shared" si="1"/>
        <v>0</v>
      </c>
    </row>
    <row r="54" spans="1:58" s="8" customFormat="1" x14ac:dyDescent="0.2">
      <c r="A54" s="203"/>
      <c r="B54" s="206"/>
      <c r="C54" s="160"/>
      <c r="D54" s="49" t="s">
        <v>18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187"/>
      <c r="U54" s="37"/>
      <c r="V54" s="77">
        <v>0</v>
      </c>
      <c r="W54" s="77">
        <v>0</v>
      </c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6"/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37">
        <f t="shared" si="1"/>
        <v>0</v>
      </c>
    </row>
    <row r="55" spans="1:58" ht="12.75" customHeight="1" x14ac:dyDescent="0.2">
      <c r="A55" s="203"/>
      <c r="B55" s="205" t="s">
        <v>97</v>
      </c>
      <c r="C55" s="159" t="s">
        <v>138</v>
      </c>
      <c r="D55" s="49" t="s">
        <v>17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92" t="s">
        <v>80</v>
      </c>
      <c r="V55" s="77">
        <v>0</v>
      </c>
      <c r="W55" s="77">
        <v>0</v>
      </c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38"/>
      <c r="AQ55" s="11"/>
      <c r="AR55" s="11"/>
      <c r="AS55" s="11"/>
      <c r="AT55" s="43"/>
      <c r="AU55" s="36"/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13">
        <f t="shared" si="1"/>
        <v>0</v>
      </c>
    </row>
    <row r="56" spans="1:58" x14ac:dyDescent="0.2">
      <c r="A56" s="203"/>
      <c r="B56" s="206"/>
      <c r="C56" s="160"/>
      <c r="D56" s="49" t="s">
        <v>18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93"/>
      <c r="V56" s="77">
        <v>0</v>
      </c>
      <c r="W56" s="77">
        <v>0</v>
      </c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38"/>
      <c r="AQ56" s="11"/>
      <c r="AR56" s="11"/>
      <c r="AS56" s="11"/>
      <c r="AT56" s="43"/>
      <c r="AU56" s="36"/>
      <c r="AV56" s="77">
        <v>0</v>
      </c>
      <c r="AW56" s="77">
        <v>0</v>
      </c>
      <c r="AX56" s="77">
        <v>0</v>
      </c>
      <c r="AY56" s="77">
        <v>0</v>
      </c>
      <c r="AZ56" s="77">
        <v>0</v>
      </c>
      <c r="BA56" s="77">
        <v>0</v>
      </c>
      <c r="BB56" s="77">
        <v>0</v>
      </c>
      <c r="BC56" s="77">
        <v>0</v>
      </c>
      <c r="BD56" s="77">
        <v>0</v>
      </c>
      <c r="BE56" s="77">
        <v>0</v>
      </c>
      <c r="BF56" s="13">
        <f t="shared" si="1"/>
        <v>0</v>
      </c>
    </row>
    <row r="57" spans="1:58" ht="12.75" customHeight="1" x14ac:dyDescent="0.2">
      <c r="A57" s="203"/>
      <c r="B57" s="199" t="s">
        <v>98</v>
      </c>
      <c r="C57" s="161" t="s">
        <v>99</v>
      </c>
      <c r="D57" s="49" t="s">
        <v>17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31"/>
      <c r="U57" s="11"/>
      <c r="V57" s="77">
        <v>0</v>
      </c>
      <c r="W57" s="77">
        <v>0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38"/>
      <c r="AQ57" s="11"/>
      <c r="AR57" s="11"/>
      <c r="AS57" s="11"/>
      <c r="AT57" s="72"/>
      <c r="AU57" s="41"/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0</v>
      </c>
      <c r="BE57" s="77">
        <v>0</v>
      </c>
      <c r="BF57" s="13">
        <f t="shared" si="1"/>
        <v>0</v>
      </c>
    </row>
    <row r="58" spans="1:58" x14ac:dyDescent="0.2">
      <c r="A58" s="203"/>
      <c r="B58" s="199"/>
      <c r="C58" s="161"/>
      <c r="D58" s="49" t="s">
        <v>18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31"/>
      <c r="U58" s="11"/>
      <c r="V58" s="77">
        <v>0</v>
      </c>
      <c r="W58" s="77">
        <v>0</v>
      </c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38"/>
      <c r="AQ58" s="11"/>
      <c r="AR58" s="11"/>
      <c r="AS58" s="11"/>
      <c r="AT58" s="72"/>
      <c r="AU58" s="41"/>
      <c r="AV58" s="77">
        <v>0</v>
      </c>
      <c r="AW58" s="77">
        <v>0</v>
      </c>
      <c r="AX58" s="77">
        <v>0</v>
      </c>
      <c r="AY58" s="77">
        <v>0</v>
      </c>
      <c r="AZ58" s="77">
        <v>0</v>
      </c>
      <c r="BA58" s="77">
        <v>0</v>
      </c>
      <c r="BB58" s="77">
        <v>0</v>
      </c>
      <c r="BC58" s="77">
        <v>0</v>
      </c>
      <c r="BD58" s="77">
        <v>0</v>
      </c>
      <c r="BE58" s="77">
        <v>0</v>
      </c>
      <c r="BF58" s="13">
        <f t="shared" si="1"/>
        <v>0</v>
      </c>
    </row>
    <row r="59" spans="1:58" ht="11.25" customHeight="1" x14ac:dyDescent="0.2">
      <c r="A59" s="203"/>
      <c r="B59" s="79" t="s">
        <v>175</v>
      </c>
      <c r="C59" s="110" t="s">
        <v>192</v>
      </c>
      <c r="D59" s="78" t="s">
        <v>17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31"/>
      <c r="U59" s="11"/>
      <c r="V59" s="77">
        <v>0</v>
      </c>
      <c r="W59" s="77">
        <v>0</v>
      </c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38"/>
      <c r="AQ59" s="11"/>
      <c r="AR59" s="11"/>
      <c r="AS59" s="119" t="s">
        <v>76</v>
      </c>
      <c r="AT59" s="72"/>
      <c r="AU59" s="41"/>
      <c r="AV59" s="77">
        <v>0</v>
      </c>
      <c r="AW59" s="77">
        <v>0</v>
      </c>
      <c r="AX59" s="77">
        <v>0</v>
      </c>
      <c r="AY59" s="77">
        <v>0</v>
      </c>
      <c r="AZ59" s="77">
        <v>0</v>
      </c>
      <c r="BA59" s="77">
        <v>0</v>
      </c>
      <c r="BB59" s="77">
        <v>0</v>
      </c>
      <c r="BC59" s="77">
        <v>0</v>
      </c>
      <c r="BD59" s="77">
        <v>0</v>
      </c>
      <c r="BE59" s="77">
        <v>0</v>
      </c>
      <c r="BF59" s="13">
        <f t="shared" si="1"/>
        <v>0</v>
      </c>
    </row>
    <row r="60" spans="1:58" x14ac:dyDescent="0.2">
      <c r="A60" s="203"/>
      <c r="B60" s="79" t="s">
        <v>107</v>
      </c>
      <c r="C60" s="110" t="s">
        <v>193</v>
      </c>
      <c r="D60" s="78" t="s">
        <v>17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31"/>
      <c r="U60" s="11"/>
      <c r="V60" s="77">
        <v>0</v>
      </c>
      <c r="W60" s="77">
        <v>0</v>
      </c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38"/>
      <c r="AQ60" s="11"/>
      <c r="AR60" s="11"/>
      <c r="AS60" s="11"/>
      <c r="AT60" s="92" t="s">
        <v>178</v>
      </c>
      <c r="AU60" s="41"/>
      <c r="AV60" s="77">
        <v>0</v>
      </c>
      <c r="AW60" s="77">
        <v>0</v>
      </c>
      <c r="AX60" s="77">
        <v>0</v>
      </c>
      <c r="AY60" s="77">
        <v>0</v>
      </c>
      <c r="AZ60" s="77">
        <v>0</v>
      </c>
      <c r="BA60" s="77">
        <v>0</v>
      </c>
      <c r="BB60" s="77">
        <v>0</v>
      </c>
      <c r="BC60" s="77">
        <v>0</v>
      </c>
      <c r="BD60" s="77">
        <v>0</v>
      </c>
      <c r="BE60" s="77">
        <v>0</v>
      </c>
      <c r="BF60" s="13">
        <f t="shared" si="1"/>
        <v>0</v>
      </c>
    </row>
    <row r="61" spans="1:58" ht="12.75" customHeight="1" x14ac:dyDescent="0.2">
      <c r="A61" s="203"/>
      <c r="B61" s="194" t="s">
        <v>54</v>
      </c>
      <c r="C61" s="196" t="s">
        <v>110</v>
      </c>
      <c r="D61" s="114" t="s">
        <v>17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7"/>
      <c r="U61" s="66"/>
      <c r="V61" s="115">
        <v>0</v>
      </c>
      <c r="W61" s="115">
        <v>0</v>
      </c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84"/>
      <c r="AU61" s="65"/>
      <c r="AV61" s="115">
        <v>0</v>
      </c>
      <c r="AW61" s="115">
        <v>0</v>
      </c>
      <c r="AX61" s="115">
        <v>0</v>
      </c>
      <c r="AY61" s="115">
        <v>0</v>
      </c>
      <c r="AZ61" s="115">
        <v>0</v>
      </c>
      <c r="BA61" s="115">
        <v>0</v>
      </c>
      <c r="BB61" s="115">
        <v>0</v>
      </c>
      <c r="BC61" s="115">
        <v>0</v>
      </c>
      <c r="BD61" s="115">
        <v>0</v>
      </c>
      <c r="BE61" s="115">
        <v>0</v>
      </c>
      <c r="BF61" s="85">
        <f t="shared" si="1"/>
        <v>0</v>
      </c>
    </row>
    <row r="62" spans="1:58" x14ac:dyDescent="0.2">
      <c r="A62" s="203"/>
      <c r="B62" s="195"/>
      <c r="C62" s="197"/>
      <c r="D62" s="114" t="s">
        <v>18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7"/>
      <c r="U62" s="66"/>
      <c r="V62" s="115">
        <v>0</v>
      </c>
      <c r="W62" s="115">
        <v>0</v>
      </c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84"/>
      <c r="AU62" s="65"/>
      <c r="AV62" s="115">
        <v>0</v>
      </c>
      <c r="AW62" s="115">
        <v>0</v>
      </c>
      <c r="AX62" s="115">
        <v>0</v>
      </c>
      <c r="AY62" s="115">
        <v>0</v>
      </c>
      <c r="AZ62" s="115">
        <v>0</v>
      </c>
      <c r="BA62" s="115">
        <v>0</v>
      </c>
      <c r="BB62" s="115">
        <v>0</v>
      </c>
      <c r="BC62" s="115">
        <v>0</v>
      </c>
      <c r="BD62" s="115">
        <v>0</v>
      </c>
      <c r="BE62" s="115">
        <v>0</v>
      </c>
      <c r="BF62" s="85">
        <f t="shared" si="1"/>
        <v>0</v>
      </c>
    </row>
    <row r="63" spans="1:58" ht="12.75" customHeight="1" x14ac:dyDescent="0.2">
      <c r="A63" s="203"/>
      <c r="B63" s="199" t="s">
        <v>100</v>
      </c>
      <c r="C63" s="159" t="s">
        <v>101</v>
      </c>
      <c r="D63" s="49" t="s">
        <v>17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95"/>
      <c r="U63" s="11"/>
      <c r="V63" s="77">
        <v>0</v>
      </c>
      <c r="W63" s="77">
        <v>0</v>
      </c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38"/>
      <c r="AP63" s="38"/>
      <c r="AQ63" s="38"/>
      <c r="AR63" s="38"/>
      <c r="AS63" s="38"/>
      <c r="AT63" s="72"/>
      <c r="AU63" s="192" t="s">
        <v>80</v>
      </c>
      <c r="AV63" s="77">
        <v>0</v>
      </c>
      <c r="AW63" s="77">
        <v>0</v>
      </c>
      <c r="AX63" s="77">
        <v>0</v>
      </c>
      <c r="AY63" s="77">
        <v>0</v>
      </c>
      <c r="AZ63" s="77">
        <v>0</v>
      </c>
      <c r="BA63" s="77">
        <v>0</v>
      </c>
      <c r="BB63" s="77">
        <v>0</v>
      </c>
      <c r="BC63" s="77">
        <v>0</v>
      </c>
      <c r="BD63" s="77">
        <v>0</v>
      </c>
      <c r="BE63" s="77">
        <v>0</v>
      </c>
      <c r="BF63" s="13">
        <f t="shared" si="1"/>
        <v>0</v>
      </c>
    </row>
    <row r="64" spans="1:58" x14ac:dyDescent="0.2">
      <c r="A64" s="203"/>
      <c r="B64" s="199"/>
      <c r="C64" s="160"/>
      <c r="D64" s="49" t="s">
        <v>18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95"/>
      <c r="U64" s="11"/>
      <c r="V64" s="77">
        <v>0</v>
      </c>
      <c r="W64" s="77">
        <v>0</v>
      </c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38"/>
      <c r="AP64" s="38"/>
      <c r="AQ64" s="38"/>
      <c r="AR64" s="38"/>
      <c r="AS64" s="38"/>
      <c r="AT64" s="72"/>
      <c r="AU64" s="193"/>
      <c r="AV64" s="77">
        <v>0</v>
      </c>
      <c r="AW64" s="77">
        <v>0</v>
      </c>
      <c r="AX64" s="77">
        <v>0</v>
      </c>
      <c r="AY64" s="77">
        <v>0</v>
      </c>
      <c r="AZ64" s="77">
        <v>0</v>
      </c>
      <c r="BA64" s="77">
        <v>0</v>
      </c>
      <c r="BB64" s="77">
        <v>0</v>
      </c>
      <c r="BC64" s="77">
        <v>0</v>
      </c>
      <c r="BD64" s="77">
        <v>0</v>
      </c>
      <c r="BE64" s="77">
        <v>0</v>
      </c>
      <c r="BF64" s="13">
        <f t="shared" si="1"/>
        <v>0</v>
      </c>
    </row>
    <row r="65" spans="1:58" s="8" customFormat="1" ht="21.75" customHeight="1" x14ac:dyDescent="0.2">
      <c r="A65" s="204"/>
      <c r="B65" s="212" t="s">
        <v>71</v>
      </c>
      <c r="C65" s="213"/>
      <c r="D65" s="214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>
        <v>5</v>
      </c>
      <c r="U65" s="85">
        <v>2</v>
      </c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>
        <v>3</v>
      </c>
      <c r="AQ65" s="85">
        <v>1</v>
      </c>
      <c r="AR65" s="85"/>
      <c r="AS65" s="85">
        <v>1</v>
      </c>
      <c r="AT65" s="85"/>
      <c r="AU65" s="85">
        <v>3</v>
      </c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>
        <f t="shared" si="1"/>
        <v>15</v>
      </c>
    </row>
  </sheetData>
  <mergeCells count="88">
    <mergeCell ref="AU51:AU52"/>
    <mergeCell ref="AW2:AY2"/>
    <mergeCell ref="B63:B64"/>
    <mergeCell ref="C63:C64"/>
    <mergeCell ref="T21:T22"/>
    <mergeCell ref="AP23:AP24"/>
    <mergeCell ref="B17:B18"/>
    <mergeCell ref="B35:B36"/>
    <mergeCell ref="U55:U56"/>
    <mergeCell ref="AU63:AU64"/>
    <mergeCell ref="AU29:AU32"/>
    <mergeCell ref="W2:Y2"/>
    <mergeCell ref="AA2:AC2"/>
    <mergeCell ref="D2:D6"/>
    <mergeCell ref="B1:BE1"/>
    <mergeCell ref="AE2:AH2"/>
    <mergeCell ref="AJ2:AL2"/>
    <mergeCell ref="F2:H2"/>
    <mergeCell ref="J2:L2"/>
    <mergeCell ref="AN2:AQ2"/>
    <mergeCell ref="AR2:AU2"/>
    <mergeCell ref="B13:B14"/>
    <mergeCell ref="B57:B58"/>
    <mergeCell ref="C57:C58"/>
    <mergeCell ref="B61:B62"/>
    <mergeCell ref="C61:C62"/>
    <mergeCell ref="B21:B22"/>
    <mergeCell ref="B41:B42"/>
    <mergeCell ref="C17:C18"/>
    <mergeCell ref="B19:B20"/>
    <mergeCell ref="AZ2:BD2"/>
    <mergeCell ref="E3:BE3"/>
    <mergeCell ref="E5:BE5"/>
    <mergeCell ref="N2:Q2"/>
    <mergeCell ref="R2:U2"/>
    <mergeCell ref="C41:C42"/>
    <mergeCell ref="C23:C24"/>
    <mergeCell ref="C9:C10"/>
    <mergeCell ref="C13:C14"/>
    <mergeCell ref="C15:C16"/>
    <mergeCell ref="B65:D65"/>
    <mergeCell ref="B25:B26"/>
    <mergeCell ref="C25:C26"/>
    <mergeCell ref="B27:B28"/>
    <mergeCell ref="C27:C28"/>
    <mergeCell ref="C35:C36"/>
    <mergeCell ref="C51:C52"/>
    <mergeCell ref="B33:B34"/>
    <mergeCell ref="C33:C34"/>
    <mergeCell ref="C47:C48"/>
    <mergeCell ref="B51:B52"/>
    <mergeCell ref="B37:B38"/>
    <mergeCell ref="C37:C38"/>
    <mergeCell ref="B39:B40"/>
    <mergeCell ref="C39:C40"/>
    <mergeCell ref="C21:C22"/>
    <mergeCell ref="B29:B30"/>
    <mergeCell ref="C29:C30"/>
    <mergeCell ref="A2:A6"/>
    <mergeCell ref="B23:B24"/>
    <mergeCell ref="B2:B6"/>
    <mergeCell ref="C2:C6"/>
    <mergeCell ref="C11:C12"/>
    <mergeCell ref="B15:B16"/>
    <mergeCell ref="A7:A65"/>
    <mergeCell ref="B7:B8"/>
    <mergeCell ref="B9:B10"/>
    <mergeCell ref="B11:B12"/>
    <mergeCell ref="C7:C8"/>
    <mergeCell ref="B43:B44"/>
    <mergeCell ref="C55:C56"/>
    <mergeCell ref="B53:B54"/>
    <mergeCell ref="C53:C54"/>
    <mergeCell ref="B47:B48"/>
    <mergeCell ref="C43:C44"/>
    <mergeCell ref="B49:B50"/>
    <mergeCell ref="C49:C50"/>
    <mergeCell ref="B55:B56"/>
    <mergeCell ref="T53:T54"/>
    <mergeCell ref="AP43:AP44"/>
    <mergeCell ref="B31:B32"/>
    <mergeCell ref="T9:T10"/>
    <mergeCell ref="T13:T14"/>
    <mergeCell ref="U33:U34"/>
    <mergeCell ref="AP35:AP36"/>
    <mergeCell ref="T39:T42"/>
    <mergeCell ref="C19:C20"/>
    <mergeCell ref="C31:C32"/>
  </mergeCells>
  <phoneticPr fontId="5" type="noConversion"/>
  <pageMargins left="0.39370078740157483" right="0.39370078740157483" top="0.39370078740157483" bottom="0.39370078740157483" header="0" footer="0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60"/>
  <sheetViews>
    <sheetView topLeftCell="A16" zoomScaleNormal="100" workbookViewId="0">
      <selection activeCell="J46" sqref="J46"/>
    </sheetView>
  </sheetViews>
  <sheetFormatPr defaultRowHeight="12.75" x14ac:dyDescent="0.2"/>
  <cols>
    <col min="1" max="1" width="3.42578125" customWidth="1"/>
    <col min="2" max="2" width="8.140625" customWidth="1"/>
    <col min="3" max="3" width="20.7109375" customWidth="1"/>
    <col min="4" max="4" width="6.140625" customWidth="1"/>
    <col min="5" max="5" width="4.140625" customWidth="1"/>
    <col min="6" max="41" width="3.7109375" customWidth="1"/>
    <col min="42" max="42" width="3.42578125" customWidth="1"/>
    <col min="43" max="56" width="3.7109375" customWidth="1"/>
    <col min="57" max="57" width="4.42578125" customWidth="1"/>
    <col min="58" max="58" width="4.5703125" style="8" customWidth="1"/>
    <col min="59" max="61" width="2.7109375" customWidth="1"/>
  </cols>
  <sheetData>
    <row r="2" spans="1:58" ht="69.75" customHeight="1" x14ac:dyDescent="0.2">
      <c r="A2" s="162" t="s">
        <v>0</v>
      </c>
      <c r="B2" s="162" t="s">
        <v>1</v>
      </c>
      <c r="C2" s="162" t="s">
        <v>2</v>
      </c>
      <c r="D2" s="162" t="s">
        <v>3</v>
      </c>
      <c r="E2" s="3" t="s">
        <v>65</v>
      </c>
      <c r="F2" s="177" t="s">
        <v>27</v>
      </c>
      <c r="G2" s="178"/>
      <c r="H2" s="183"/>
      <c r="I2" s="3" t="s">
        <v>66</v>
      </c>
      <c r="J2" s="177" t="s">
        <v>4</v>
      </c>
      <c r="K2" s="178"/>
      <c r="L2" s="178"/>
      <c r="M2" s="3" t="s">
        <v>73</v>
      </c>
      <c r="N2" s="168" t="s">
        <v>5</v>
      </c>
      <c r="O2" s="168"/>
      <c r="P2" s="168"/>
      <c r="Q2" s="168"/>
      <c r="R2" s="168" t="s">
        <v>6</v>
      </c>
      <c r="S2" s="168"/>
      <c r="T2" s="168"/>
      <c r="U2" s="168"/>
      <c r="V2" s="3" t="s">
        <v>67</v>
      </c>
      <c r="W2" s="168" t="s">
        <v>7</v>
      </c>
      <c r="X2" s="168"/>
      <c r="Y2" s="168"/>
      <c r="Z2" s="4" t="s">
        <v>74</v>
      </c>
      <c r="AA2" s="168" t="s">
        <v>8</v>
      </c>
      <c r="AB2" s="168"/>
      <c r="AC2" s="168"/>
      <c r="AD2" s="4" t="s">
        <v>75</v>
      </c>
      <c r="AE2" s="168" t="s">
        <v>9</v>
      </c>
      <c r="AF2" s="168"/>
      <c r="AG2" s="168"/>
      <c r="AH2" s="168"/>
      <c r="AI2" s="3" t="s">
        <v>68</v>
      </c>
      <c r="AJ2" s="168" t="s">
        <v>10</v>
      </c>
      <c r="AK2" s="168"/>
      <c r="AL2" s="168"/>
      <c r="AM2" s="3" t="s">
        <v>69</v>
      </c>
      <c r="AN2" s="168" t="s">
        <v>11</v>
      </c>
      <c r="AO2" s="168"/>
      <c r="AP2" s="168"/>
      <c r="AQ2" s="168"/>
      <c r="AR2" s="168" t="s">
        <v>12</v>
      </c>
      <c r="AS2" s="168"/>
      <c r="AT2" s="168"/>
      <c r="AU2" s="168"/>
      <c r="AV2" s="3" t="s">
        <v>72</v>
      </c>
      <c r="AW2" s="168" t="s">
        <v>13</v>
      </c>
      <c r="AX2" s="168"/>
      <c r="AY2" s="168"/>
      <c r="AZ2" s="168" t="s">
        <v>14</v>
      </c>
      <c r="BA2" s="168"/>
      <c r="BB2" s="168"/>
      <c r="BC2" s="168"/>
      <c r="BD2" s="168"/>
      <c r="BE2" s="4"/>
      <c r="BF2" s="165" t="s">
        <v>28</v>
      </c>
    </row>
    <row r="3" spans="1:58" x14ac:dyDescent="0.2">
      <c r="A3" s="163"/>
      <c r="B3" s="163"/>
      <c r="C3" s="163"/>
      <c r="D3" s="163"/>
      <c r="E3" s="180" t="s">
        <v>15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2"/>
      <c r="BF3" s="166"/>
    </row>
    <row r="4" spans="1:58" x14ac:dyDescent="0.2">
      <c r="A4" s="163"/>
      <c r="B4" s="163"/>
      <c r="C4" s="163"/>
      <c r="D4" s="163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  <c r="BF4" s="166"/>
    </row>
    <row r="5" spans="1:58" x14ac:dyDescent="0.2">
      <c r="A5" s="163"/>
      <c r="B5" s="163"/>
      <c r="C5" s="163"/>
      <c r="D5" s="163"/>
      <c r="E5" s="174" t="s">
        <v>26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6"/>
      <c r="BF5" s="166"/>
    </row>
    <row r="6" spans="1:58" x14ac:dyDescent="0.2">
      <c r="A6" s="164"/>
      <c r="B6" s="164"/>
      <c r="C6" s="164"/>
      <c r="D6" s="164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44">
        <v>11</v>
      </c>
      <c r="P6" s="44">
        <v>12</v>
      </c>
      <c r="Q6" s="44">
        <v>13</v>
      </c>
      <c r="R6" s="44">
        <v>14</v>
      </c>
      <c r="S6" s="44">
        <v>15</v>
      </c>
      <c r="T6" s="44">
        <v>16</v>
      </c>
      <c r="U6" s="44">
        <v>17</v>
      </c>
      <c r="V6" s="7">
        <v>18</v>
      </c>
      <c r="W6" s="7">
        <v>19</v>
      </c>
      <c r="X6" s="7">
        <v>20</v>
      </c>
      <c r="Y6" s="7">
        <v>21</v>
      </c>
      <c r="Z6" s="7">
        <v>22</v>
      </c>
      <c r="AA6" s="7">
        <v>23</v>
      </c>
      <c r="AB6" s="7">
        <v>24</v>
      </c>
      <c r="AC6" s="7">
        <v>25</v>
      </c>
      <c r="AD6" s="7">
        <v>26</v>
      </c>
      <c r="AE6" s="7">
        <v>27</v>
      </c>
      <c r="AF6" s="7">
        <v>28</v>
      </c>
      <c r="AG6" s="7">
        <v>29</v>
      </c>
      <c r="AH6" s="7">
        <v>30</v>
      </c>
      <c r="AI6" s="7">
        <v>31</v>
      </c>
      <c r="AJ6" s="7">
        <v>32</v>
      </c>
      <c r="AK6" s="7">
        <v>33</v>
      </c>
      <c r="AL6" s="7">
        <v>34</v>
      </c>
      <c r="AM6" s="7">
        <v>35</v>
      </c>
      <c r="AN6" s="7">
        <v>36</v>
      </c>
      <c r="AO6" s="7">
        <v>37</v>
      </c>
      <c r="AP6" s="7">
        <v>38</v>
      </c>
      <c r="AQ6" s="7">
        <v>39</v>
      </c>
      <c r="AR6" s="40">
        <v>40</v>
      </c>
      <c r="AS6" s="40">
        <v>41</v>
      </c>
      <c r="AT6" s="40">
        <v>42</v>
      </c>
      <c r="AU6" s="40">
        <v>43</v>
      </c>
      <c r="AV6" s="7">
        <v>44</v>
      </c>
      <c r="AW6" s="7">
        <v>45</v>
      </c>
      <c r="AX6" s="7">
        <v>46</v>
      </c>
      <c r="AY6" s="7">
        <v>47</v>
      </c>
      <c r="AZ6" s="7">
        <v>48</v>
      </c>
      <c r="BA6" s="7">
        <v>49</v>
      </c>
      <c r="BB6" s="7">
        <v>50</v>
      </c>
      <c r="BC6" s="7">
        <v>51</v>
      </c>
      <c r="BD6" s="7">
        <v>52</v>
      </c>
      <c r="BE6" s="7">
        <v>53</v>
      </c>
      <c r="BF6" s="167"/>
    </row>
    <row r="7" spans="1:58" s="8" customFormat="1" ht="12.75" customHeight="1" x14ac:dyDescent="0.2">
      <c r="A7" s="203" t="s">
        <v>182</v>
      </c>
      <c r="B7" s="201" t="s">
        <v>31</v>
      </c>
      <c r="C7" s="201" t="s">
        <v>48</v>
      </c>
      <c r="D7" s="1" t="s">
        <v>17</v>
      </c>
      <c r="E7" s="9">
        <f>SUM(E9,E11)</f>
        <v>4</v>
      </c>
      <c r="F7" s="9">
        <f t="shared" ref="F7:BE7" si="0">SUM(F9,F11)</f>
        <v>4</v>
      </c>
      <c r="G7" s="9">
        <f t="shared" si="0"/>
        <v>4</v>
      </c>
      <c r="H7" s="9">
        <f t="shared" si="0"/>
        <v>4</v>
      </c>
      <c r="I7" s="9">
        <f t="shared" si="0"/>
        <v>4</v>
      </c>
      <c r="J7" s="9">
        <f t="shared" si="0"/>
        <v>4</v>
      </c>
      <c r="K7" s="9">
        <f t="shared" si="0"/>
        <v>4</v>
      </c>
      <c r="L7" s="9">
        <f t="shared" si="0"/>
        <v>4</v>
      </c>
      <c r="M7" s="9">
        <f t="shared" si="0"/>
        <v>4</v>
      </c>
      <c r="N7" s="9">
        <f t="shared" si="0"/>
        <v>4</v>
      </c>
      <c r="O7" s="9">
        <f t="shared" si="0"/>
        <v>4</v>
      </c>
      <c r="P7" s="9">
        <f t="shared" si="0"/>
        <v>4</v>
      </c>
      <c r="Q7" s="9">
        <f t="shared" si="0"/>
        <v>4</v>
      </c>
      <c r="R7" s="9">
        <f t="shared" si="0"/>
        <v>4</v>
      </c>
      <c r="S7" s="9">
        <f t="shared" si="0"/>
        <v>0</v>
      </c>
      <c r="T7" s="9">
        <f t="shared" si="0"/>
        <v>0</v>
      </c>
      <c r="U7" s="9" t="s">
        <v>161</v>
      </c>
      <c r="V7" s="9">
        <f t="shared" si="0"/>
        <v>0</v>
      </c>
      <c r="W7" s="9">
        <f t="shared" si="0"/>
        <v>0</v>
      </c>
      <c r="X7" s="9">
        <f t="shared" si="0"/>
        <v>4</v>
      </c>
      <c r="Y7" s="9">
        <f t="shared" si="0"/>
        <v>4</v>
      </c>
      <c r="Z7" s="9">
        <f t="shared" si="0"/>
        <v>4</v>
      </c>
      <c r="AA7" s="9">
        <f t="shared" si="0"/>
        <v>4</v>
      </c>
      <c r="AB7" s="9">
        <f t="shared" si="0"/>
        <v>4</v>
      </c>
      <c r="AC7" s="9">
        <f t="shared" si="0"/>
        <v>4</v>
      </c>
      <c r="AD7" s="9">
        <f t="shared" si="0"/>
        <v>4</v>
      </c>
      <c r="AE7" s="9">
        <f t="shared" si="0"/>
        <v>4</v>
      </c>
      <c r="AF7" s="9">
        <f t="shared" si="0"/>
        <v>4</v>
      </c>
      <c r="AG7" s="9">
        <f t="shared" si="0"/>
        <v>4</v>
      </c>
      <c r="AH7" s="9">
        <f t="shared" si="0"/>
        <v>4</v>
      </c>
      <c r="AI7" s="9">
        <f t="shared" si="0"/>
        <v>4</v>
      </c>
      <c r="AJ7" s="9">
        <f t="shared" si="0"/>
        <v>4</v>
      </c>
      <c r="AK7" s="9">
        <f t="shared" si="0"/>
        <v>4</v>
      </c>
      <c r="AL7" s="9">
        <f>SUM(AL9,AL11)</f>
        <v>4</v>
      </c>
      <c r="AM7" s="9">
        <f t="shared" si="0"/>
        <v>4</v>
      </c>
      <c r="AN7" s="9">
        <f t="shared" si="0"/>
        <v>4</v>
      </c>
      <c r="AO7" s="9">
        <f t="shared" si="0"/>
        <v>4</v>
      </c>
      <c r="AP7" s="9">
        <f t="shared" si="0"/>
        <v>4</v>
      </c>
      <c r="AQ7" s="9">
        <f t="shared" si="0"/>
        <v>4</v>
      </c>
      <c r="AR7" s="9">
        <f t="shared" si="0"/>
        <v>0</v>
      </c>
      <c r="AS7" s="9">
        <f t="shared" si="0"/>
        <v>0</v>
      </c>
      <c r="AT7" s="9">
        <f t="shared" si="0"/>
        <v>0</v>
      </c>
      <c r="AU7" s="9">
        <f t="shared" si="0"/>
        <v>0</v>
      </c>
      <c r="AV7" s="9" t="s">
        <v>161</v>
      </c>
      <c r="AW7" s="9">
        <f t="shared" si="0"/>
        <v>0</v>
      </c>
      <c r="AX7" s="9">
        <f t="shared" si="0"/>
        <v>0</v>
      </c>
      <c r="AY7" s="9">
        <f t="shared" si="0"/>
        <v>0</v>
      </c>
      <c r="AZ7" s="9">
        <f t="shared" si="0"/>
        <v>0</v>
      </c>
      <c r="BA7" s="9">
        <f t="shared" si="0"/>
        <v>0</v>
      </c>
      <c r="BB7" s="9">
        <f t="shared" si="0"/>
        <v>0</v>
      </c>
      <c r="BC7" s="9">
        <f t="shared" si="0"/>
        <v>0</v>
      </c>
      <c r="BD7" s="9">
        <f t="shared" si="0"/>
        <v>0</v>
      </c>
      <c r="BE7" s="9">
        <f t="shared" si="0"/>
        <v>0</v>
      </c>
      <c r="BF7" s="19">
        <f>SUM(E7:BE7)</f>
        <v>136</v>
      </c>
    </row>
    <row r="8" spans="1:58" s="8" customFormat="1" x14ac:dyDescent="0.2">
      <c r="A8" s="203"/>
      <c r="B8" s="201"/>
      <c r="C8" s="201"/>
      <c r="D8" s="1" t="s">
        <v>18</v>
      </c>
      <c r="E8" s="19">
        <f>SUM(E10,E12)</f>
        <v>2</v>
      </c>
      <c r="F8" s="19">
        <f t="shared" ref="F8:BE8" si="1">SUM(F10,F12)</f>
        <v>2</v>
      </c>
      <c r="G8" s="19">
        <f t="shared" si="1"/>
        <v>2</v>
      </c>
      <c r="H8" s="19">
        <f t="shared" si="1"/>
        <v>2</v>
      </c>
      <c r="I8" s="19">
        <f t="shared" si="1"/>
        <v>2</v>
      </c>
      <c r="J8" s="19">
        <f t="shared" si="1"/>
        <v>2</v>
      </c>
      <c r="K8" s="19">
        <f t="shared" si="1"/>
        <v>2</v>
      </c>
      <c r="L8" s="19">
        <f t="shared" si="1"/>
        <v>2</v>
      </c>
      <c r="M8" s="19">
        <f t="shared" si="1"/>
        <v>2</v>
      </c>
      <c r="N8" s="19">
        <f t="shared" si="1"/>
        <v>2</v>
      </c>
      <c r="O8" s="19">
        <f t="shared" si="1"/>
        <v>2</v>
      </c>
      <c r="P8" s="19">
        <f t="shared" si="1"/>
        <v>2</v>
      </c>
      <c r="Q8" s="19">
        <f t="shared" si="1"/>
        <v>2</v>
      </c>
      <c r="R8" s="19">
        <f t="shared" si="1"/>
        <v>2</v>
      </c>
      <c r="S8" s="19">
        <f t="shared" si="1"/>
        <v>0</v>
      </c>
      <c r="T8" s="19">
        <f t="shared" si="1"/>
        <v>0</v>
      </c>
      <c r="U8" s="19" t="s">
        <v>161</v>
      </c>
      <c r="V8" s="19">
        <f t="shared" si="1"/>
        <v>0</v>
      </c>
      <c r="W8" s="19">
        <f t="shared" si="1"/>
        <v>0</v>
      </c>
      <c r="X8" s="19">
        <f t="shared" si="1"/>
        <v>2</v>
      </c>
      <c r="Y8" s="19">
        <f t="shared" si="1"/>
        <v>2</v>
      </c>
      <c r="Z8" s="19">
        <f t="shared" si="1"/>
        <v>2</v>
      </c>
      <c r="AA8" s="19">
        <f t="shared" si="1"/>
        <v>2</v>
      </c>
      <c r="AB8" s="19">
        <f t="shared" si="1"/>
        <v>2</v>
      </c>
      <c r="AC8" s="19">
        <f t="shared" si="1"/>
        <v>2</v>
      </c>
      <c r="AD8" s="19">
        <f t="shared" si="1"/>
        <v>2</v>
      </c>
      <c r="AE8" s="19">
        <f t="shared" si="1"/>
        <v>2</v>
      </c>
      <c r="AF8" s="19">
        <f t="shared" si="1"/>
        <v>2</v>
      </c>
      <c r="AG8" s="19">
        <f t="shared" si="1"/>
        <v>2</v>
      </c>
      <c r="AH8" s="19">
        <f t="shared" si="1"/>
        <v>2</v>
      </c>
      <c r="AI8" s="19">
        <f t="shared" si="1"/>
        <v>2</v>
      </c>
      <c r="AJ8" s="19">
        <f t="shared" si="1"/>
        <v>2</v>
      </c>
      <c r="AK8" s="19">
        <f>SUM(AK10,AK12)</f>
        <v>2</v>
      </c>
      <c r="AL8" s="19">
        <f t="shared" si="1"/>
        <v>2</v>
      </c>
      <c r="AM8" s="19">
        <f t="shared" si="1"/>
        <v>2</v>
      </c>
      <c r="AN8" s="19">
        <f t="shared" si="1"/>
        <v>2</v>
      </c>
      <c r="AO8" s="19">
        <f t="shared" si="1"/>
        <v>2</v>
      </c>
      <c r="AP8" s="19">
        <f t="shared" si="1"/>
        <v>2</v>
      </c>
      <c r="AQ8" s="19">
        <f t="shared" si="1"/>
        <v>2</v>
      </c>
      <c r="AR8" s="19">
        <f t="shared" si="1"/>
        <v>0</v>
      </c>
      <c r="AS8" s="19">
        <f t="shared" si="1"/>
        <v>0</v>
      </c>
      <c r="AT8" s="19">
        <f t="shared" si="1"/>
        <v>0</v>
      </c>
      <c r="AU8" s="19">
        <f t="shared" si="1"/>
        <v>0</v>
      </c>
      <c r="AV8" s="19" t="s">
        <v>161</v>
      </c>
      <c r="AW8" s="19">
        <f t="shared" si="1"/>
        <v>0</v>
      </c>
      <c r="AX8" s="19">
        <f t="shared" si="1"/>
        <v>0</v>
      </c>
      <c r="AY8" s="19">
        <f t="shared" si="1"/>
        <v>0</v>
      </c>
      <c r="AZ8" s="19">
        <f t="shared" si="1"/>
        <v>0</v>
      </c>
      <c r="BA8" s="19">
        <f t="shared" si="1"/>
        <v>0</v>
      </c>
      <c r="BB8" s="19">
        <f t="shared" si="1"/>
        <v>0</v>
      </c>
      <c r="BC8" s="19">
        <f t="shared" si="1"/>
        <v>0</v>
      </c>
      <c r="BD8" s="19">
        <f t="shared" si="1"/>
        <v>0</v>
      </c>
      <c r="BE8" s="19">
        <f t="shared" si="1"/>
        <v>0</v>
      </c>
      <c r="BF8" s="19">
        <f>SUM(E8:BE8)</f>
        <v>68</v>
      </c>
    </row>
    <row r="9" spans="1:58" x14ac:dyDescent="0.2">
      <c r="A9" s="203"/>
      <c r="B9" s="161" t="s">
        <v>33</v>
      </c>
      <c r="C9" s="161" t="s">
        <v>19</v>
      </c>
      <c r="D9" s="49" t="s">
        <v>17</v>
      </c>
      <c r="E9" s="41">
        <v>2</v>
      </c>
      <c r="F9" s="41">
        <v>2</v>
      </c>
      <c r="G9" s="41">
        <v>2</v>
      </c>
      <c r="H9" s="41">
        <v>2</v>
      </c>
      <c r="I9" s="41">
        <v>2</v>
      </c>
      <c r="J9" s="41">
        <v>2</v>
      </c>
      <c r="K9" s="41">
        <v>2</v>
      </c>
      <c r="L9" s="41">
        <v>2</v>
      </c>
      <c r="M9" s="41">
        <v>2</v>
      </c>
      <c r="N9" s="41">
        <v>2</v>
      </c>
      <c r="O9" s="41">
        <v>2</v>
      </c>
      <c r="P9" s="41">
        <v>2</v>
      </c>
      <c r="Q9" s="41">
        <v>2</v>
      </c>
      <c r="R9" s="41">
        <v>2</v>
      </c>
      <c r="S9" s="96" t="s">
        <v>162</v>
      </c>
      <c r="T9" s="96" t="s">
        <v>162</v>
      </c>
      <c r="U9" s="98" t="s">
        <v>161</v>
      </c>
      <c r="V9" s="11">
        <v>0</v>
      </c>
      <c r="W9" s="11">
        <v>0</v>
      </c>
      <c r="X9" s="38">
        <v>2</v>
      </c>
      <c r="Y9" s="38">
        <v>2</v>
      </c>
      <c r="Z9" s="38">
        <v>2</v>
      </c>
      <c r="AA9" s="38">
        <v>2</v>
      </c>
      <c r="AB9" s="38">
        <v>2</v>
      </c>
      <c r="AC9" s="38">
        <v>2</v>
      </c>
      <c r="AD9" s="38">
        <v>2</v>
      </c>
      <c r="AE9" s="38">
        <v>2</v>
      </c>
      <c r="AF9" s="38">
        <v>2</v>
      </c>
      <c r="AG9" s="38">
        <v>2</v>
      </c>
      <c r="AH9" s="38">
        <v>2</v>
      </c>
      <c r="AI9" s="38">
        <v>2</v>
      </c>
      <c r="AJ9" s="38">
        <v>2</v>
      </c>
      <c r="AK9" s="38">
        <v>2</v>
      </c>
      <c r="AL9" s="38">
        <v>2</v>
      </c>
      <c r="AM9" s="38">
        <v>2</v>
      </c>
      <c r="AN9" s="38">
        <v>2</v>
      </c>
      <c r="AO9" s="38">
        <v>2</v>
      </c>
      <c r="AP9" s="38">
        <v>2</v>
      </c>
      <c r="AQ9" s="38">
        <v>2</v>
      </c>
      <c r="AR9" s="38" t="s">
        <v>162</v>
      </c>
      <c r="AS9" s="38" t="s">
        <v>162</v>
      </c>
      <c r="AT9" s="38" t="s">
        <v>162</v>
      </c>
      <c r="AU9" s="38" t="s">
        <v>162</v>
      </c>
      <c r="AV9" s="61" t="s">
        <v>161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37">
        <f t="shared" ref="BF9:BF50" si="2">SUM(E9:BE9)</f>
        <v>68</v>
      </c>
    </row>
    <row r="10" spans="1:58" x14ac:dyDescent="0.2">
      <c r="A10" s="203"/>
      <c r="B10" s="161"/>
      <c r="C10" s="161"/>
      <c r="D10" s="49" t="s">
        <v>18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96" t="s">
        <v>162</v>
      </c>
      <c r="T10" s="96" t="s">
        <v>162</v>
      </c>
      <c r="U10" s="98" t="s">
        <v>161</v>
      </c>
      <c r="V10" s="11">
        <v>0</v>
      </c>
      <c r="W10" s="11">
        <v>0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 t="s">
        <v>162</v>
      </c>
      <c r="AS10" s="38" t="s">
        <v>162</v>
      </c>
      <c r="AT10" s="38" t="s">
        <v>162</v>
      </c>
      <c r="AU10" s="38" t="s">
        <v>162</v>
      </c>
      <c r="AV10" s="61" t="s">
        <v>161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37">
        <f t="shared" si="2"/>
        <v>0</v>
      </c>
    </row>
    <row r="11" spans="1:58" x14ac:dyDescent="0.2">
      <c r="A11" s="203"/>
      <c r="B11" s="161" t="s">
        <v>62</v>
      </c>
      <c r="C11" s="161" t="s">
        <v>21</v>
      </c>
      <c r="D11" s="49" t="s">
        <v>17</v>
      </c>
      <c r="E11" s="41">
        <v>2</v>
      </c>
      <c r="F11" s="41">
        <v>2</v>
      </c>
      <c r="G11" s="41">
        <v>2</v>
      </c>
      <c r="H11" s="41">
        <v>2</v>
      </c>
      <c r="I11" s="41">
        <v>2</v>
      </c>
      <c r="J11" s="41">
        <v>2</v>
      </c>
      <c r="K11" s="41">
        <v>2</v>
      </c>
      <c r="L11" s="41">
        <v>2</v>
      </c>
      <c r="M11" s="41">
        <v>2</v>
      </c>
      <c r="N11" s="41">
        <v>2</v>
      </c>
      <c r="O11" s="41">
        <v>2</v>
      </c>
      <c r="P11" s="41">
        <v>2</v>
      </c>
      <c r="Q11" s="41">
        <v>2</v>
      </c>
      <c r="R11" s="41">
        <v>2</v>
      </c>
      <c r="S11" s="96" t="s">
        <v>162</v>
      </c>
      <c r="T11" s="96" t="s">
        <v>162</v>
      </c>
      <c r="U11" s="98" t="s">
        <v>161</v>
      </c>
      <c r="V11" s="11">
        <v>0</v>
      </c>
      <c r="W11" s="11">
        <v>0</v>
      </c>
      <c r="X11" s="38">
        <v>2</v>
      </c>
      <c r="Y11" s="38">
        <v>2</v>
      </c>
      <c r="Z11" s="38">
        <v>2</v>
      </c>
      <c r="AA11" s="38">
        <v>2</v>
      </c>
      <c r="AB11" s="38">
        <v>2</v>
      </c>
      <c r="AC11" s="38">
        <v>2</v>
      </c>
      <c r="AD11" s="38">
        <v>2</v>
      </c>
      <c r="AE11" s="38">
        <v>2</v>
      </c>
      <c r="AF11" s="38">
        <v>2</v>
      </c>
      <c r="AG11" s="38">
        <v>2</v>
      </c>
      <c r="AH11" s="38">
        <v>2</v>
      </c>
      <c r="AI11" s="38">
        <v>2</v>
      </c>
      <c r="AJ11" s="38">
        <v>2</v>
      </c>
      <c r="AK11" s="38">
        <v>2</v>
      </c>
      <c r="AL11" s="38">
        <v>2</v>
      </c>
      <c r="AM11" s="38">
        <v>2</v>
      </c>
      <c r="AN11" s="38">
        <v>2</v>
      </c>
      <c r="AO11" s="38">
        <v>2</v>
      </c>
      <c r="AP11" s="38">
        <v>2</v>
      </c>
      <c r="AQ11" s="38">
        <v>2</v>
      </c>
      <c r="AR11" s="38" t="s">
        <v>162</v>
      </c>
      <c r="AS11" s="38" t="s">
        <v>162</v>
      </c>
      <c r="AT11" s="38" t="s">
        <v>162</v>
      </c>
      <c r="AU11" s="38" t="s">
        <v>162</v>
      </c>
      <c r="AV11" s="61" t="s">
        <v>161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37">
        <f t="shared" si="2"/>
        <v>68</v>
      </c>
    </row>
    <row r="12" spans="1:58" x14ac:dyDescent="0.2">
      <c r="A12" s="203"/>
      <c r="B12" s="161"/>
      <c r="C12" s="161"/>
      <c r="D12" s="49" t="s">
        <v>18</v>
      </c>
      <c r="E12" s="41">
        <v>2</v>
      </c>
      <c r="F12" s="41">
        <v>2</v>
      </c>
      <c r="G12" s="41">
        <v>2</v>
      </c>
      <c r="H12" s="41">
        <v>2</v>
      </c>
      <c r="I12" s="41">
        <v>2</v>
      </c>
      <c r="J12" s="41">
        <v>2</v>
      </c>
      <c r="K12" s="41">
        <v>2</v>
      </c>
      <c r="L12" s="41">
        <v>2</v>
      </c>
      <c r="M12" s="41">
        <v>2</v>
      </c>
      <c r="N12" s="41">
        <v>2</v>
      </c>
      <c r="O12" s="41">
        <v>2</v>
      </c>
      <c r="P12" s="41">
        <v>2</v>
      </c>
      <c r="Q12" s="41">
        <v>2</v>
      </c>
      <c r="R12" s="41">
        <v>2</v>
      </c>
      <c r="S12" s="96" t="s">
        <v>162</v>
      </c>
      <c r="T12" s="96" t="s">
        <v>162</v>
      </c>
      <c r="U12" s="98" t="s">
        <v>161</v>
      </c>
      <c r="V12" s="11">
        <v>0</v>
      </c>
      <c r="W12" s="11">
        <v>0</v>
      </c>
      <c r="X12" s="38">
        <v>2</v>
      </c>
      <c r="Y12" s="38">
        <v>2</v>
      </c>
      <c r="Z12" s="38">
        <v>2</v>
      </c>
      <c r="AA12" s="38">
        <v>2</v>
      </c>
      <c r="AB12" s="38">
        <v>2</v>
      </c>
      <c r="AC12" s="38">
        <v>2</v>
      </c>
      <c r="AD12" s="38">
        <v>2</v>
      </c>
      <c r="AE12" s="38">
        <v>2</v>
      </c>
      <c r="AF12" s="38">
        <v>2</v>
      </c>
      <c r="AG12" s="38">
        <v>2</v>
      </c>
      <c r="AH12" s="38">
        <v>2</v>
      </c>
      <c r="AI12" s="38">
        <v>2</v>
      </c>
      <c r="AJ12" s="38">
        <v>2</v>
      </c>
      <c r="AK12" s="38">
        <v>2</v>
      </c>
      <c r="AL12" s="38">
        <v>2</v>
      </c>
      <c r="AM12" s="38">
        <v>2</v>
      </c>
      <c r="AN12" s="38">
        <v>2</v>
      </c>
      <c r="AO12" s="38">
        <v>2</v>
      </c>
      <c r="AP12" s="38">
        <v>2</v>
      </c>
      <c r="AQ12" s="38">
        <v>2</v>
      </c>
      <c r="AR12" s="38" t="s">
        <v>162</v>
      </c>
      <c r="AS12" s="38" t="s">
        <v>162</v>
      </c>
      <c r="AT12" s="38" t="s">
        <v>162</v>
      </c>
      <c r="AU12" s="38" t="s">
        <v>162</v>
      </c>
      <c r="AV12" s="61" t="s">
        <v>161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37">
        <f t="shared" si="2"/>
        <v>68</v>
      </c>
    </row>
    <row r="13" spans="1:58" s="8" customFormat="1" x14ac:dyDescent="0.2">
      <c r="A13" s="203"/>
      <c r="B13" s="194" t="s">
        <v>37</v>
      </c>
      <c r="C13" s="194" t="s">
        <v>140</v>
      </c>
      <c r="D13" s="144" t="s">
        <v>17</v>
      </c>
      <c r="E13" s="132">
        <f t="shared" ref="E13:T13" si="3">SUM(E15,E25,E32,E45,E53)</f>
        <v>32</v>
      </c>
      <c r="F13" s="132">
        <f t="shared" si="3"/>
        <v>32</v>
      </c>
      <c r="G13" s="132">
        <f t="shared" si="3"/>
        <v>32</v>
      </c>
      <c r="H13" s="132">
        <f t="shared" si="3"/>
        <v>32</v>
      </c>
      <c r="I13" s="132">
        <f t="shared" si="3"/>
        <v>32</v>
      </c>
      <c r="J13" s="132">
        <f t="shared" si="3"/>
        <v>32</v>
      </c>
      <c r="K13" s="132">
        <f t="shared" si="3"/>
        <v>32</v>
      </c>
      <c r="L13" s="132">
        <f t="shared" si="3"/>
        <v>32</v>
      </c>
      <c r="M13" s="132">
        <f t="shared" si="3"/>
        <v>32</v>
      </c>
      <c r="N13" s="132">
        <f t="shared" si="3"/>
        <v>32</v>
      </c>
      <c r="O13" s="132">
        <f t="shared" si="3"/>
        <v>32</v>
      </c>
      <c r="P13" s="132">
        <f t="shared" si="3"/>
        <v>32</v>
      </c>
      <c r="Q13" s="132">
        <f t="shared" si="3"/>
        <v>32</v>
      </c>
      <c r="R13" s="132">
        <f t="shared" si="3"/>
        <v>32</v>
      </c>
      <c r="S13" s="132">
        <f t="shared" si="3"/>
        <v>36</v>
      </c>
      <c r="T13" s="132">
        <f t="shared" si="3"/>
        <v>36</v>
      </c>
      <c r="U13" s="132" t="s">
        <v>161</v>
      </c>
      <c r="V13" s="132">
        <f t="shared" ref="V13:AU13" si="4">SUM(V15,V25,V32,V45,V53)</f>
        <v>0</v>
      </c>
      <c r="W13" s="132">
        <f t="shared" si="4"/>
        <v>0</v>
      </c>
      <c r="X13" s="132">
        <f t="shared" si="4"/>
        <v>32</v>
      </c>
      <c r="Y13" s="132">
        <f t="shared" si="4"/>
        <v>32</v>
      </c>
      <c r="Z13" s="132">
        <f t="shared" si="4"/>
        <v>32</v>
      </c>
      <c r="AA13" s="132">
        <f t="shared" si="4"/>
        <v>32</v>
      </c>
      <c r="AB13" s="132">
        <f t="shared" si="4"/>
        <v>32</v>
      </c>
      <c r="AC13" s="132">
        <f t="shared" si="4"/>
        <v>32</v>
      </c>
      <c r="AD13" s="132">
        <f t="shared" si="4"/>
        <v>32</v>
      </c>
      <c r="AE13" s="132">
        <f t="shared" si="4"/>
        <v>32</v>
      </c>
      <c r="AF13" s="132">
        <f t="shared" si="4"/>
        <v>32</v>
      </c>
      <c r="AG13" s="132">
        <f t="shared" si="4"/>
        <v>32</v>
      </c>
      <c r="AH13" s="132">
        <f t="shared" si="4"/>
        <v>32</v>
      </c>
      <c r="AI13" s="132">
        <f t="shared" si="4"/>
        <v>32</v>
      </c>
      <c r="AJ13" s="132">
        <f t="shared" si="4"/>
        <v>32</v>
      </c>
      <c r="AK13" s="132">
        <f t="shared" si="4"/>
        <v>32</v>
      </c>
      <c r="AL13" s="132">
        <f t="shared" si="4"/>
        <v>32</v>
      </c>
      <c r="AM13" s="132">
        <f t="shared" si="4"/>
        <v>32</v>
      </c>
      <c r="AN13" s="132">
        <f t="shared" si="4"/>
        <v>32</v>
      </c>
      <c r="AO13" s="132">
        <f t="shared" si="4"/>
        <v>32</v>
      </c>
      <c r="AP13" s="132">
        <f t="shared" si="4"/>
        <v>32</v>
      </c>
      <c r="AQ13" s="132">
        <f t="shared" si="4"/>
        <v>32</v>
      </c>
      <c r="AR13" s="132">
        <f t="shared" si="4"/>
        <v>36</v>
      </c>
      <c r="AS13" s="132">
        <f t="shared" si="4"/>
        <v>36</v>
      </c>
      <c r="AT13" s="132">
        <f t="shared" si="4"/>
        <v>36</v>
      </c>
      <c r="AU13" s="132">
        <f t="shared" si="4"/>
        <v>36</v>
      </c>
      <c r="AV13" s="132" t="s">
        <v>161</v>
      </c>
      <c r="AW13" s="132">
        <f t="shared" ref="AW13:BE13" si="5">SUM(AW15,AW25,AW32,AW45,AW53)</f>
        <v>0</v>
      </c>
      <c r="AX13" s="132">
        <f t="shared" si="5"/>
        <v>0</v>
      </c>
      <c r="AY13" s="132">
        <f t="shared" si="5"/>
        <v>0</v>
      </c>
      <c r="AZ13" s="132">
        <f t="shared" si="5"/>
        <v>0</v>
      </c>
      <c r="BA13" s="132">
        <f t="shared" si="5"/>
        <v>0</v>
      </c>
      <c r="BB13" s="132">
        <f t="shared" si="5"/>
        <v>0</v>
      </c>
      <c r="BC13" s="132">
        <f t="shared" si="5"/>
        <v>0</v>
      </c>
      <c r="BD13" s="132">
        <f t="shared" si="5"/>
        <v>0</v>
      </c>
      <c r="BE13" s="132">
        <f t="shared" si="5"/>
        <v>0</v>
      </c>
      <c r="BF13" s="85">
        <f t="shared" si="2"/>
        <v>1304</v>
      </c>
    </row>
    <row r="14" spans="1:58" s="8" customFormat="1" x14ac:dyDescent="0.2">
      <c r="A14" s="203"/>
      <c r="B14" s="195"/>
      <c r="C14" s="195"/>
      <c r="D14" s="144" t="s">
        <v>18</v>
      </c>
      <c r="E14" s="132">
        <f t="shared" ref="E14:T14" si="6">SUM(E16,E26,E33,E46,E54)</f>
        <v>16</v>
      </c>
      <c r="F14" s="132">
        <f t="shared" si="6"/>
        <v>16</v>
      </c>
      <c r="G14" s="132">
        <f t="shared" si="6"/>
        <v>16</v>
      </c>
      <c r="H14" s="132">
        <f t="shared" si="6"/>
        <v>16</v>
      </c>
      <c r="I14" s="132">
        <f t="shared" si="6"/>
        <v>16</v>
      </c>
      <c r="J14" s="132">
        <f t="shared" si="6"/>
        <v>16</v>
      </c>
      <c r="K14" s="132">
        <f t="shared" si="6"/>
        <v>16</v>
      </c>
      <c r="L14" s="132">
        <f t="shared" si="6"/>
        <v>16</v>
      </c>
      <c r="M14" s="132">
        <f t="shared" si="6"/>
        <v>16</v>
      </c>
      <c r="N14" s="132">
        <f t="shared" si="6"/>
        <v>16</v>
      </c>
      <c r="O14" s="132">
        <f t="shared" si="6"/>
        <v>16</v>
      </c>
      <c r="P14" s="132">
        <f t="shared" si="6"/>
        <v>16</v>
      </c>
      <c r="Q14" s="132">
        <f t="shared" si="6"/>
        <v>16</v>
      </c>
      <c r="R14" s="132">
        <f t="shared" si="6"/>
        <v>16</v>
      </c>
      <c r="S14" s="132">
        <f t="shared" si="6"/>
        <v>0</v>
      </c>
      <c r="T14" s="132">
        <f t="shared" si="6"/>
        <v>0</v>
      </c>
      <c r="U14" s="132" t="s">
        <v>161</v>
      </c>
      <c r="V14" s="132">
        <f t="shared" ref="V14:AU14" si="7">SUM(V16,V26,V33,V46,V54)</f>
        <v>0</v>
      </c>
      <c r="W14" s="132">
        <f t="shared" si="7"/>
        <v>0</v>
      </c>
      <c r="X14" s="132">
        <f t="shared" si="7"/>
        <v>16</v>
      </c>
      <c r="Y14" s="132">
        <f t="shared" si="7"/>
        <v>16</v>
      </c>
      <c r="Z14" s="132">
        <f t="shared" si="7"/>
        <v>16</v>
      </c>
      <c r="AA14" s="132">
        <f t="shared" si="7"/>
        <v>16</v>
      </c>
      <c r="AB14" s="132">
        <f t="shared" si="7"/>
        <v>16</v>
      </c>
      <c r="AC14" s="132">
        <f t="shared" si="7"/>
        <v>16</v>
      </c>
      <c r="AD14" s="132">
        <f t="shared" si="7"/>
        <v>16</v>
      </c>
      <c r="AE14" s="132">
        <f t="shared" si="7"/>
        <v>16</v>
      </c>
      <c r="AF14" s="132">
        <f t="shared" si="7"/>
        <v>16</v>
      </c>
      <c r="AG14" s="132">
        <f t="shared" si="7"/>
        <v>16</v>
      </c>
      <c r="AH14" s="132">
        <f t="shared" si="7"/>
        <v>16</v>
      </c>
      <c r="AI14" s="132">
        <f t="shared" si="7"/>
        <v>16</v>
      </c>
      <c r="AJ14" s="132">
        <f t="shared" si="7"/>
        <v>16</v>
      </c>
      <c r="AK14" s="132">
        <f t="shared" si="7"/>
        <v>16</v>
      </c>
      <c r="AL14" s="132">
        <f t="shared" si="7"/>
        <v>16</v>
      </c>
      <c r="AM14" s="132">
        <f t="shared" si="7"/>
        <v>16</v>
      </c>
      <c r="AN14" s="132">
        <f t="shared" si="7"/>
        <v>16</v>
      </c>
      <c r="AO14" s="132">
        <f t="shared" si="7"/>
        <v>16</v>
      </c>
      <c r="AP14" s="132">
        <f t="shared" si="7"/>
        <v>16</v>
      </c>
      <c r="AQ14" s="132">
        <f t="shared" si="7"/>
        <v>16</v>
      </c>
      <c r="AR14" s="132">
        <f t="shared" si="7"/>
        <v>0</v>
      </c>
      <c r="AS14" s="132">
        <f t="shared" si="7"/>
        <v>0</v>
      </c>
      <c r="AT14" s="132">
        <f t="shared" si="7"/>
        <v>0</v>
      </c>
      <c r="AU14" s="132">
        <f t="shared" si="7"/>
        <v>0</v>
      </c>
      <c r="AV14" s="132" t="s">
        <v>161</v>
      </c>
      <c r="AW14" s="132">
        <f t="shared" ref="AW14:BE14" si="8">SUM(AW16,AW26,AW33,AW46,AW54)</f>
        <v>0</v>
      </c>
      <c r="AX14" s="132">
        <f t="shared" si="8"/>
        <v>0</v>
      </c>
      <c r="AY14" s="132">
        <f t="shared" si="8"/>
        <v>0</v>
      </c>
      <c r="AZ14" s="132">
        <f t="shared" si="8"/>
        <v>0</v>
      </c>
      <c r="BA14" s="132">
        <f t="shared" si="8"/>
        <v>0</v>
      </c>
      <c r="BB14" s="132">
        <f t="shared" si="8"/>
        <v>0</v>
      </c>
      <c r="BC14" s="132">
        <f t="shared" si="8"/>
        <v>0</v>
      </c>
      <c r="BD14" s="132">
        <f t="shared" si="8"/>
        <v>0</v>
      </c>
      <c r="BE14" s="132">
        <f t="shared" si="8"/>
        <v>0</v>
      </c>
      <c r="BF14" s="85">
        <f t="shared" si="2"/>
        <v>544</v>
      </c>
    </row>
    <row r="15" spans="1:58" s="8" customFormat="1" x14ac:dyDescent="0.2">
      <c r="A15" s="203"/>
      <c r="B15" s="201" t="s">
        <v>38</v>
      </c>
      <c r="C15" s="201" t="s">
        <v>141</v>
      </c>
      <c r="D15" s="144" t="s">
        <v>17</v>
      </c>
      <c r="E15" s="85">
        <f>E17+E19+E23+E21</f>
        <v>10</v>
      </c>
      <c r="F15" s="85">
        <f t="shared" ref="F15:R15" si="9">F17+F19+F23+F21</f>
        <v>10</v>
      </c>
      <c r="G15" s="85">
        <f t="shared" si="9"/>
        <v>10</v>
      </c>
      <c r="H15" s="85">
        <f t="shared" si="9"/>
        <v>10</v>
      </c>
      <c r="I15" s="85">
        <f t="shared" si="9"/>
        <v>10</v>
      </c>
      <c r="J15" s="85">
        <f t="shared" si="9"/>
        <v>10</v>
      </c>
      <c r="K15" s="85">
        <f t="shared" si="9"/>
        <v>10</v>
      </c>
      <c r="L15" s="85">
        <f t="shared" si="9"/>
        <v>10</v>
      </c>
      <c r="M15" s="85">
        <f t="shared" si="9"/>
        <v>10</v>
      </c>
      <c r="N15" s="85">
        <f t="shared" si="9"/>
        <v>10</v>
      </c>
      <c r="O15" s="85">
        <f t="shared" si="9"/>
        <v>10</v>
      </c>
      <c r="P15" s="85">
        <f t="shared" si="9"/>
        <v>10</v>
      </c>
      <c r="Q15" s="85">
        <f t="shared" si="9"/>
        <v>10</v>
      </c>
      <c r="R15" s="85">
        <f t="shared" si="9"/>
        <v>10</v>
      </c>
      <c r="S15" s="85">
        <v>0</v>
      </c>
      <c r="T15" s="85">
        <v>0</v>
      </c>
      <c r="U15" s="85" t="s">
        <v>161</v>
      </c>
      <c r="V15" s="85">
        <f>V17+V19+V23</f>
        <v>0</v>
      </c>
      <c r="W15" s="85">
        <f>W17+W19+W23</f>
        <v>0</v>
      </c>
      <c r="X15" s="85">
        <f t="shared" ref="X15:AQ15" si="10">X17+X19+X23+X21</f>
        <v>13</v>
      </c>
      <c r="Y15" s="85">
        <f t="shared" si="10"/>
        <v>13</v>
      </c>
      <c r="Z15" s="85">
        <f t="shared" si="10"/>
        <v>13</v>
      </c>
      <c r="AA15" s="85">
        <f t="shared" si="10"/>
        <v>13</v>
      </c>
      <c r="AB15" s="85">
        <f t="shared" si="10"/>
        <v>13</v>
      </c>
      <c r="AC15" s="85">
        <f t="shared" si="10"/>
        <v>13</v>
      </c>
      <c r="AD15" s="85">
        <f t="shared" si="10"/>
        <v>13</v>
      </c>
      <c r="AE15" s="85">
        <f t="shared" si="10"/>
        <v>13</v>
      </c>
      <c r="AF15" s="85">
        <f t="shared" si="10"/>
        <v>13</v>
      </c>
      <c r="AG15" s="85">
        <f t="shared" si="10"/>
        <v>13</v>
      </c>
      <c r="AH15" s="85">
        <f t="shared" si="10"/>
        <v>13</v>
      </c>
      <c r="AI15" s="85">
        <f t="shared" si="10"/>
        <v>13</v>
      </c>
      <c r="AJ15" s="85">
        <f t="shared" si="10"/>
        <v>13</v>
      </c>
      <c r="AK15" s="85">
        <f t="shared" si="10"/>
        <v>13</v>
      </c>
      <c r="AL15" s="85">
        <f t="shared" si="10"/>
        <v>13</v>
      </c>
      <c r="AM15" s="85">
        <f t="shared" si="10"/>
        <v>13</v>
      </c>
      <c r="AN15" s="85">
        <f t="shared" si="10"/>
        <v>13</v>
      </c>
      <c r="AO15" s="85">
        <f t="shared" si="10"/>
        <v>13</v>
      </c>
      <c r="AP15" s="85">
        <f t="shared" si="10"/>
        <v>13</v>
      </c>
      <c r="AQ15" s="85">
        <f t="shared" si="10"/>
        <v>13</v>
      </c>
      <c r="AR15" s="85">
        <v>0</v>
      </c>
      <c r="AS15" s="85">
        <v>0</v>
      </c>
      <c r="AT15" s="85">
        <v>0</v>
      </c>
      <c r="AU15" s="85">
        <v>0</v>
      </c>
      <c r="AV15" s="85" t="s">
        <v>161</v>
      </c>
      <c r="AW15" s="85">
        <f t="shared" ref="AW15:BE15" si="11">AW17+AW19+AW23</f>
        <v>0</v>
      </c>
      <c r="AX15" s="85">
        <f t="shared" si="11"/>
        <v>0</v>
      </c>
      <c r="AY15" s="85">
        <f t="shared" si="11"/>
        <v>0</v>
      </c>
      <c r="AZ15" s="85">
        <f t="shared" si="11"/>
        <v>0</v>
      </c>
      <c r="BA15" s="85">
        <f t="shared" si="11"/>
        <v>0</v>
      </c>
      <c r="BB15" s="85">
        <f t="shared" si="11"/>
        <v>0</v>
      </c>
      <c r="BC15" s="85">
        <f t="shared" si="11"/>
        <v>0</v>
      </c>
      <c r="BD15" s="85">
        <f t="shared" si="11"/>
        <v>0</v>
      </c>
      <c r="BE15" s="85">
        <f t="shared" si="11"/>
        <v>0</v>
      </c>
      <c r="BF15" s="85">
        <f t="shared" si="2"/>
        <v>400</v>
      </c>
    </row>
    <row r="16" spans="1:58" s="8" customFormat="1" x14ac:dyDescent="0.2">
      <c r="A16" s="203"/>
      <c r="B16" s="201"/>
      <c r="C16" s="201"/>
      <c r="D16" s="144" t="s">
        <v>18</v>
      </c>
      <c r="E16" s="85">
        <f>SUM(E18,E20,E24+E22)</f>
        <v>5</v>
      </c>
      <c r="F16" s="85">
        <f t="shared" ref="F16:R16" si="12">SUM(F18,F20,F24+F22)</f>
        <v>5</v>
      </c>
      <c r="G16" s="85">
        <f t="shared" si="12"/>
        <v>5</v>
      </c>
      <c r="H16" s="85">
        <f t="shared" si="12"/>
        <v>5</v>
      </c>
      <c r="I16" s="85">
        <f t="shared" si="12"/>
        <v>5</v>
      </c>
      <c r="J16" s="85">
        <f t="shared" si="12"/>
        <v>5</v>
      </c>
      <c r="K16" s="85">
        <f t="shared" si="12"/>
        <v>5</v>
      </c>
      <c r="L16" s="85">
        <f t="shared" si="12"/>
        <v>5</v>
      </c>
      <c r="M16" s="85">
        <f t="shared" si="12"/>
        <v>5</v>
      </c>
      <c r="N16" s="85">
        <f t="shared" si="12"/>
        <v>5</v>
      </c>
      <c r="O16" s="85">
        <f t="shared" si="12"/>
        <v>5</v>
      </c>
      <c r="P16" s="85">
        <f t="shared" si="12"/>
        <v>5</v>
      </c>
      <c r="Q16" s="85">
        <f t="shared" si="12"/>
        <v>5</v>
      </c>
      <c r="R16" s="85">
        <f t="shared" si="12"/>
        <v>5</v>
      </c>
      <c r="S16" s="85">
        <f>SUM(S18,S20,S24)</f>
        <v>0</v>
      </c>
      <c r="T16" s="85">
        <f>SUM(T18,T20,T24)</f>
        <v>0</v>
      </c>
      <c r="U16" s="85" t="s">
        <v>161</v>
      </c>
      <c r="V16" s="85">
        <f>SUM(V18,V20,V24)</f>
        <v>0</v>
      </c>
      <c r="W16" s="85">
        <f>SUM(W18,W20,W24)</f>
        <v>0</v>
      </c>
      <c r="X16" s="85">
        <f t="shared" ref="X16:AQ16" si="13">SUM(X18,X20,X24+X22)</f>
        <v>6.5</v>
      </c>
      <c r="Y16" s="85">
        <f t="shared" si="13"/>
        <v>6.5</v>
      </c>
      <c r="Z16" s="85">
        <f t="shared" si="13"/>
        <v>6.5</v>
      </c>
      <c r="AA16" s="85">
        <f t="shared" si="13"/>
        <v>6.5</v>
      </c>
      <c r="AB16" s="85">
        <f t="shared" si="13"/>
        <v>6.5</v>
      </c>
      <c r="AC16" s="85">
        <f t="shared" si="13"/>
        <v>6.5</v>
      </c>
      <c r="AD16" s="85">
        <f t="shared" si="13"/>
        <v>6.5</v>
      </c>
      <c r="AE16" s="85">
        <f t="shared" si="13"/>
        <v>6.5</v>
      </c>
      <c r="AF16" s="85">
        <f t="shared" si="13"/>
        <v>6.5</v>
      </c>
      <c r="AG16" s="85">
        <f t="shared" si="13"/>
        <v>6.5</v>
      </c>
      <c r="AH16" s="85">
        <f t="shared" si="13"/>
        <v>6.5</v>
      </c>
      <c r="AI16" s="85">
        <f t="shared" si="13"/>
        <v>6.5</v>
      </c>
      <c r="AJ16" s="85">
        <f t="shared" si="13"/>
        <v>6.5</v>
      </c>
      <c r="AK16" s="85">
        <f t="shared" si="13"/>
        <v>6.5</v>
      </c>
      <c r="AL16" s="85">
        <f t="shared" si="13"/>
        <v>6.5</v>
      </c>
      <c r="AM16" s="85">
        <f t="shared" si="13"/>
        <v>6.5</v>
      </c>
      <c r="AN16" s="85">
        <f t="shared" si="13"/>
        <v>6.5</v>
      </c>
      <c r="AO16" s="85">
        <f t="shared" si="13"/>
        <v>6.5</v>
      </c>
      <c r="AP16" s="85">
        <f t="shared" si="13"/>
        <v>6.5</v>
      </c>
      <c r="AQ16" s="85">
        <f t="shared" si="13"/>
        <v>6.5</v>
      </c>
      <c r="AR16" s="85">
        <f>SUM(AR18,AR20,AR24)</f>
        <v>0</v>
      </c>
      <c r="AS16" s="85">
        <f>SUM(AS18,AS20,AS24)</f>
        <v>0</v>
      </c>
      <c r="AT16" s="85">
        <v>0</v>
      </c>
      <c r="AU16" s="85">
        <f>SUM(AU18,AU20,AU24)</f>
        <v>0</v>
      </c>
      <c r="AV16" s="85" t="s">
        <v>161</v>
      </c>
      <c r="AW16" s="85">
        <f t="shared" ref="AW16:BE16" si="14">SUM(AW18,AW20,AW24)</f>
        <v>0</v>
      </c>
      <c r="AX16" s="85">
        <f t="shared" si="14"/>
        <v>0</v>
      </c>
      <c r="AY16" s="85">
        <f t="shared" si="14"/>
        <v>0</v>
      </c>
      <c r="AZ16" s="85">
        <f t="shared" si="14"/>
        <v>0</v>
      </c>
      <c r="BA16" s="85">
        <f t="shared" si="14"/>
        <v>0</v>
      </c>
      <c r="BB16" s="85">
        <f t="shared" si="14"/>
        <v>0</v>
      </c>
      <c r="BC16" s="85">
        <f t="shared" si="14"/>
        <v>0</v>
      </c>
      <c r="BD16" s="85">
        <f t="shared" si="14"/>
        <v>0</v>
      </c>
      <c r="BE16" s="85">
        <f t="shared" si="14"/>
        <v>0</v>
      </c>
      <c r="BF16" s="85">
        <f t="shared" si="2"/>
        <v>200</v>
      </c>
    </row>
    <row r="17" spans="1:58" x14ac:dyDescent="0.2">
      <c r="A17" s="203"/>
      <c r="B17" s="199" t="s">
        <v>39</v>
      </c>
      <c r="C17" s="199" t="s">
        <v>89</v>
      </c>
      <c r="D17" s="49" t="s">
        <v>17</v>
      </c>
      <c r="E17" s="41">
        <v>4</v>
      </c>
      <c r="F17" s="41">
        <v>4</v>
      </c>
      <c r="G17" s="41">
        <v>4</v>
      </c>
      <c r="H17" s="41">
        <v>4</v>
      </c>
      <c r="I17" s="41">
        <v>4</v>
      </c>
      <c r="J17" s="41">
        <v>4</v>
      </c>
      <c r="K17" s="41">
        <v>4</v>
      </c>
      <c r="L17" s="41">
        <v>4</v>
      </c>
      <c r="M17" s="41">
        <v>4</v>
      </c>
      <c r="N17" s="41">
        <v>4</v>
      </c>
      <c r="O17" s="41">
        <v>4</v>
      </c>
      <c r="P17" s="41">
        <v>4</v>
      </c>
      <c r="Q17" s="41">
        <v>4</v>
      </c>
      <c r="R17" s="41">
        <v>4</v>
      </c>
      <c r="S17" s="10" t="s">
        <v>162</v>
      </c>
      <c r="T17" s="10" t="s">
        <v>162</v>
      </c>
      <c r="U17" s="97" t="s">
        <v>161</v>
      </c>
      <c r="V17" s="10">
        <v>0</v>
      </c>
      <c r="W17" s="10">
        <v>0</v>
      </c>
      <c r="X17" s="41">
        <v>4</v>
      </c>
      <c r="Y17" s="41">
        <v>4</v>
      </c>
      <c r="Z17" s="41">
        <v>4</v>
      </c>
      <c r="AA17" s="41">
        <v>4</v>
      </c>
      <c r="AB17" s="41">
        <v>4</v>
      </c>
      <c r="AC17" s="41">
        <v>4</v>
      </c>
      <c r="AD17" s="41">
        <v>4</v>
      </c>
      <c r="AE17" s="41">
        <v>4</v>
      </c>
      <c r="AF17" s="41">
        <v>4</v>
      </c>
      <c r="AG17" s="41">
        <v>4</v>
      </c>
      <c r="AH17" s="41">
        <v>4</v>
      </c>
      <c r="AI17" s="41">
        <v>4</v>
      </c>
      <c r="AJ17" s="41">
        <v>4</v>
      </c>
      <c r="AK17" s="41">
        <v>4</v>
      </c>
      <c r="AL17" s="41">
        <v>4</v>
      </c>
      <c r="AM17" s="41">
        <v>4</v>
      </c>
      <c r="AN17" s="41">
        <v>4</v>
      </c>
      <c r="AO17" s="41">
        <v>4</v>
      </c>
      <c r="AP17" s="41">
        <v>4</v>
      </c>
      <c r="AQ17" s="41">
        <v>4</v>
      </c>
      <c r="AR17" s="10" t="s">
        <v>162</v>
      </c>
      <c r="AS17" s="10" t="s">
        <v>162</v>
      </c>
      <c r="AT17" s="10" t="s">
        <v>162</v>
      </c>
      <c r="AU17" s="10" t="s">
        <v>162</v>
      </c>
      <c r="AV17" s="61" t="s">
        <v>161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1">
        <v>0</v>
      </c>
      <c r="BF17" s="37">
        <f t="shared" si="2"/>
        <v>136</v>
      </c>
    </row>
    <row r="18" spans="1:58" x14ac:dyDescent="0.2">
      <c r="A18" s="203"/>
      <c r="B18" s="199"/>
      <c r="C18" s="199"/>
      <c r="D18" s="49" t="s">
        <v>18</v>
      </c>
      <c r="E18" s="41">
        <v>2</v>
      </c>
      <c r="F18" s="41">
        <v>2</v>
      </c>
      <c r="G18" s="41">
        <v>2</v>
      </c>
      <c r="H18" s="41">
        <v>2</v>
      </c>
      <c r="I18" s="41">
        <v>2</v>
      </c>
      <c r="J18" s="41">
        <v>2</v>
      </c>
      <c r="K18" s="41">
        <v>2</v>
      </c>
      <c r="L18" s="41">
        <v>2</v>
      </c>
      <c r="M18" s="41">
        <v>2</v>
      </c>
      <c r="N18" s="41">
        <v>2</v>
      </c>
      <c r="O18" s="41">
        <v>2</v>
      </c>
      <c r="P18" s="41">
        <v>2</v>
      </c>
      <c r="Q18" s="41">
        <v>2</v>
      </c>
      <c r="R18" s="41">
        <v>2</v>
      </c>
      <c r="S18" s="10" t="s">
        <v>162</v>
      </c>
      <c r="T18" s="10" t="s">
        <v>162</v>
      </c>
      <c r="U18" s="97" t="s">
        <v>161</v>
      </c>
      <c r="V18" s="10">
        <v>0</v>
      </c>
      <c r="W18" s="10">
        <v>0</v>
      </c>
      <c r="X18" s="41">
        <v>2</v>
      </c>
      <c r="Y18" s="41">
        <v>2</v>
      </c>
      <c r="Z18" s="41">
        <v>2</v>
      </c>
      <c r="AA18" s="41">
        <v>2</v>
      </c>
      <c r="AB18" s="41">
        <v>2</v>
      </c>
      <c r="AC18" s="41">
        <v>2</v>
      </c>
      <c r="AD18" s="41">
        <v>2</v>
      </c>
      <c r="AE18" s="41">
        <v>2</v>
      </c>
      <c r="AF18" s="41">
        <v>2</v>
      </c>
      <c r="AG18" s="41">
        <v>2</v>
      </c>
      <c r="AH18" s="41">
        <v>2</v>
      </c>
      <c r="AI18" s="41">
        <v>2</v>
      </c>
      <c r="AJ18" s="41">
        <v>2</v>
      </c>
      <c r="AK18" s="41">
        <v>2</v>
      </c>
      <c r="AL18" s="41">
        <v>2</v>
      </c>
      <c r="AM18" s="41">
        <v>2</v>
      </c>
      <c r="AN18" s="41">
        <v>2</v>
      </c>
      <c r="AO18" s="41">
        <v>2</v>
      </c>
      <c r="AP18" s="41">
        <v>2</v>
      </c>
      <c r="AQ18" s="41">
        <v>2</v>
      </c>
      <c r="AR18" s="10" t="s">
        <v>162</v>
      </c>
      <c r="AS18" s="10" t="s">
        <v>162</v>
      </c>
      <c r="AT18" s="10" t="s">
        <v>162</v>
      </c>
      <c r="AU18" s="10" t="s">
        <v>162</v>
      </c>
      <c r="AV18" s="61" t="s">
        <v>161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1">
        <v>0</v>
      </c>
      <c r="BF18" s="37">
        <f t="shared" si="2"/>
        <v>68</v>
      </c>
    </row>
    <row r="19" spans="1:58" x14ac:dyDescent="0.2">
      <c r="A19" s="203"/>
      <c r="B19" s="161" t="s">
        <v>40</v>
      </c>
      <c r="C19" s="161" t="s">
        <v>90</v>
      </c>
      <c r="D19" s="49" t="s">
        <v>17</v>
      </c>
      <c r="E19" s="41">
        <v>4</v>
      </c>
      <c r="F19" s="41">
        <v>4</v>
      </c>
      <c r="G19" s="41">
        <v>4</v>
      </c>
      <c r="H19" s="41">
        <v>4</v>
      </c>
      <c r="I19" s="41">
        <v>4</v>
      </c>
      <c r="J19" s="41">
        <v>4</v>
      </c>
      <c r="K19" s="41">
        <v>4</v>
      </c>
      <c r="L19" s="41">
        <v>4</v>
      </c>
      <c r="M19" s="41">
        <v>4</v>
      </c>
      <c r="N19" s="41">
        <v>4</v>
      </c>
      <c r="O19" s="41">
        <v>4</v>
      </c>
      <c r="P19" s="41">
        <v>4</v>
      </c>
      <c r="Q19" s="41">
        <v>4</v>
      </c>
      <c r="R19" s="41">
        <v>4</v>
      </c>
      <c r="S19" s="10" t="s">
        <v>162</v>
      </c>
      <c r="T19" s="10" t="s">
        <v>162</v>
      </c>
      <c r="U19" s="97" t="s">
        <v>161</v>
      </c>
      <c r="V19" s="10">
        <v>0</v>
      </c>
      <c r="W19" s="10">
        <v>0</v>
      </c>
      <c r="X19" s="41">
        <v>4</v>
      </c>
      <c r="Y19" s="41">
        <v>4</v>
      </c>
      <c r="Z19" s="41">
        <v>4</v>
      </c>
      <c r="AA19" s="41">
        <v>4</v>
      </c>
      <c r="AB19" s="41">
        <v>4</v>
      </c>
      <c r="AC19" s="41">
        <v>4</v>
      </c>
      <c r="AD19" s="41">
        <v>4</v>
      </c>
      <c r="AE19" s="41">
        <v>4</v>
      </c>
      <c r="AF19" s="41">
        <v>4</v>
      </c>
      <c r="AG19" s="41">
        <v>4</v>
      </c>
      <c r="AH19" s="41">
        <v>4</v>
      </c>
      <c r="AI19" s="41">
        <v>4</v>
      </c>
      <c r="AJ19" s="41">
        <v>4</v>
      </c>
      <c r="AK19" s="41">
        <v>4</v>
      </c>
      <c r="AL19" s="41">
        <v>4</v>
      </c>
      <c r="AM19" s="41">
        <v>4</v>
      </c>
      <c r="AN19" s="41">
        <v>4</v>
      </c>
      <c r="AO19" s="41">
        <v>4</v>
      </c>
      <c r="AP19" s="41">
        <v>4</v>
      </c>
      <c r="AQ19" s="41">
        <v>4</v>
      </c>
      <c r="AR19" s="10" t="s">
        <v>162</v>
      </c>
      <c r="AS19" s="10" t="s">
        <v>162</v>
      </c>
      <c r="AT19" s="10" t="s">
        <v>162</v>
      </c>
      <c r="AU19" s="10" t="s">
        <v>162</v>
      </c>
      <c r="AV19" s="61" t="s">
        <v>161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1">
        <v>0</v>
      </c>
      <c r="BF19" s="37">
        <f t="shared" si="2"/>
        <v>136</v>
      </c>
    </row>
    <row r="20" spans="1:58" x14ac:dyDescent="0.2">
      <c r="A20" s="203"/>
      <c r="B20" s="161"/>
      <c r="C20" s="161"/>
      <c r="D20" s="49" t="s">
        <v>18</v>
      </c>
      <c r="E20" s="41">
        <v>2</v>
      </c>
      <c r="F20" s="41">
        <v>2</v>
      </c>
      <c r="G20" s="41">
        <v>2</v>
      </c>
      <c r="H20" s="41">
        <v>2</v>
      </c>
      <c r="I20" s="41">
        <v>2</v>
      </c>
      <c r="J20" s="41">
        <v>2</v>
      </c>
      <c r="K20" s="41">
        <v>2</v>
      </c>
      <c r="L20" s="41">
        <v>2</v>
      </c>
      <c r="M20" s="41">
        <v>2</v>
      </c>
      <c r="N20" s="41">
        <v>2</v>
      </c>
      <c r="O20" s="41">
        <v>2</v>
      </c>
      <c r="P20" s="41">
        <v>2</v>
      </c>
      <c r="Q20" s="41">
        <v>2</v>
      </c>
      <c r="R20" s="41">
        <v>2</v>
      </c>
      <c r="S20" s="10" t="s">
        <v>162</v>
      </c>
      <c r="T20" s="10" t="s">
        <v>162</v>
      </c>
      <c r="U20" s="97" t="s">
        <v>161</v>
      </c>
      <c r="V20" s="10">
        <v>0</v>
      </c>
      <c r="W20" s="10">
        <v>0</v>
      </c>
      <c r="X20" s="41">
        <v>2</v>
      </c>
      <c r="Y20" s="41">
        <v>2</v>
      </c>
      <c r="Z20" s="41">
        <v>2</v>
      </c>
      <c r="AA20" s="41">
        <v>2</v>
      </c>
      <c r="AB20" s="41">
        <v>2</v>
      </c>
      <c r="AC20" s="41">
        <v>2</v>
      </c>
      <c r="AD20" s="41">
        <v>2</v>
      </c>
      <c r="AE20" s="41">
        <v>2</v>
      </c>
      <c r="AF20" s="41">
        <v>2</v>
      </c>
      <c r="AG20" s="41">
        <v>2</v>
      </c>
      <c r="AH20" s="41">
        <v>2</v>
      </c>
      <c r="AI20" s="41">
        <v>2</v>
      </c>
      <c r="AJ20" s="41">
        <v>2</v>
      </c>
      <c r="AK20" s="41">
        <v>2</v>
      </c>
      <c r="AL20" s="41">
        <v>2</v>
      </c>
      <c r="AM20" s="41">
        <v>2</v>
      </c>
      <c r="AN20" s="41">
        <v>2</v>
      </c>
      <c r="AO20" s="41">
        <v>2</v>
      </c>
      <c r="AP20" s="41">
        <v>2</v>
      </c>
      <c r="AQ20" s="41">
        <v>2</v>
      </c>
      <c r="AR20" s="10" t="s">
        <v>162</v>
      </c>
      <c r="AS20" s="10" t="s">
        <v>162</v>
      </c>
      <c r="AT20" s="10" t="s">
        <v>162</v>
      </c>
      <c r="AU20" s="10" t="s">
        <v>162</v>
      </c>
      <c r="AV20" s="61" t="s">
        <v>161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1">
        <v>0</v>
      </c>
      <c r="BF20" s="37">
        <f t="shared" si="2"/>
        <v>68</v>
      </c>
    </row>
    <row r="21" spans="1:58" x14ac:dyDescent="0.2">
      <c r="A21" s="203"/>
      <c r="B21" s="159" t="s">
        <v>176</v>
      </c>
      <c r="C21" s="159" t="s">
        <v>104</v>
      </c>
      <c r="D21" s="49" t="s">
        <v>17</v>
      </c>
      <c r="E21" s="41">
        <v>2</v>
      </c>
      <c r="F21" s="41">
        <v>2</v>
      </c>
      <c r="G21" s="41">
        <v>2</v>
      </c>
      <c r="H21" s="41">
        <v>2</v>
      </c>
      <c r="I21" s="41">
        <v>2</v>
      </c>
      <c r="J21" s="41">
        <v>2</v>
      </c>
      <c r="K21" s="41">
        <v>2</v>
      </c>
      <c r="L21" s="41">
        <v>2</v>
      </c>
      <c r="M21" s="41">
        <v>2</v>
      </c>
      <c r="N21" s="41">
        <v>2</v>
      </c>
      <c r="O21" s="41">
        <v>2</v>
      </c>
      <c r="P21" s="41">
        <v>2</v>
      </c>
      <c r="Q21" s="41">
        <v>2</v>
      </c>
      <c r="R21" s="41">
        <v>2</v>
      </c>
      <c r="S21" s="10" t="s">
        <v>162</v>
      </c>
      <c r="T21" s="10" t="s">
        <v>162</v>
      </c>
      <c r="U21" s="97" t="s">
        <v>161</v>
      </c>
      <c r="V21" s="10">
        <v>0</v>
      </c>
      <c r="W21" s="10">
        <v>0</v>
      </c>
      <c r="X21" s="41">
        <v>3</v>
      </c>
      <c r="Y21" s="41">
        <v>3</v>
      </c>
      <c r="Z21" s="41">
        <v>3</v>
      </c>
      <c r="AA21" s="41">
        <v>3</v>
      </c>
      <c r="AB21" s="41">
        <v>3</v>
      </c>
      <c r="AC21" s="41">
        <v>3</v>
      </c>
      <c r="AD21" s="41">
        <v>3</v>
      </c>
      <c r="AE21" s="41">
        <v>3</v>
      </c>
      <c r="AF21" s="41">
        <v>3</v>
      </c>
      <c r="AG21" s="41">
        <v>3</v>
      </c>
      <c r="AH21" s="41">
        <v>3</v>
      </c>
      <c r="AI21" s="41">
        <v>3</v>
      </c>
      <c r="AJ21" s="41">
        <v>3</v>
      </c>
      <c r="AK21" s="41">
        <v>3</v>
      </c>
      <c r="AL21" s="41">
        <v>3</v>
      </c>
      <c r="AM21" s="41">
        <v>3</v>
      </c>
      <c r="AN21" s="41">
        <v>3</v>
      </c>
      <c r="AO21" s="41">
        <v>3</v>
      </c>
      <c r="AP21" s="41">
        <v>3</v>
      </c>
      <c r="AQ21" s="41">
        <v>3</v>
      </c>
      <c r="AR21" s="10" t="s">
        <v>162</v>
      </c>
      <c r="AS21" s="10" t="s">
        <v>162</v>
      </c>
      <c r="AT21" s="10" t="s">
        <v>162</v>
      </c>
      <c r="AU21" s="10" t="s">
        <v>162</v>
      </c>
      <c r="AV21" s="61" t="s">
        <v>161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1">
        <v>0</v>
      </c>
      <c r="BF21" s="37">
        <f t="shared" si="2"/>
        <v>88</v>
      </c>
    </row>
    <row r="22" spans="1:58" x14ac:dyDescent="0.2">
      <c r="A22" s="203"/>
      <c r="B22" s="160"/>
      <c r="C22" s="160"/>
      <c r="D22" s="49" t="s">
        <v>18</v>
      </c>
      <c r="E22" s="41">
        <v>1</v>
      </c>
      <c r="F22" s="41">
        <v>1</v>
      </c>
      <c r="G22" s="41">
        <v>1</v>
      </c>
      <c r="H22" s="41">
        <v>1</v>
      </c>
      <c r="I22" s="41">
        <v>1</v>
      </c>
      <c r="J22" s="41">
        <v>1</v>
      </c>
      <c r="K22" s="41">
        <v>1</v>
      </c>
      <c r="L22" s="41">
        <v>1</v>
      </c>
      <c r="M22" s="41">
        <v>1</v>
      </c>
      <c r="N22" s="41">
        <v>1</v>
      </c>
      <c r="O22" s="41">
        <v>1</v>
      </c>
      <c r="P22" s="41">
        <v>1</v>
      </c>
      <c r="Q22" s="41">
        <v>1</v>
      </c>
      <c r="R22" s="41">
        <v>1</v>
      </c>
      <c r="S22" s="10" t="s">
        <v>162</v>
      </c>
      <c r="T22" s="10" t="s">
        <v>162</v>
      </c>
      <c r="U22" s="97" t="s">
        <v>161</v>
      </c>
      <c r="V22" s="10">
        <v>0</v>
      </c>
      <c r="W22" s="10">
        <v>0</v>
      </c>
      <c r="X22" s="41">
        <v>1.5</v>
      </c>
      <c r="Y22" s="41">
        <v>1.5</v>
      </c>
      <c r="Z22" s="41">
        <v>1.5</v>
      </c>
      <c r="AA22" s="41">
        <v>1.5</v>
      </c>
      <c r="AB22" s="41">
        <v>1.5</v>
      </c>
      <c r="AC22" s="41">
        <v>1.5</v>
      </c>
      <c r="AD22" s="41">
        <v>1.5</v>
      </c>
      <c r="AE22" s="41">
        <v>1.5</v>
      </c>
      <c r="AF22" s="41">
        <v>1.5</v>
      </c>
      <c r="AG22" s="41">
        <v>1.5</v>
      </c>
      <c r="AH22" s="41">
        <v>1.5</v>
      </c>
      <c r="AI22" s="41">
        <v>1.5</v>
      </c>
      <c r="AJ22" s="41">
        <v>1.5</v>
      </c>
      <c r="AK22" s="41">
        <v>1.5</v>
      </c>
      <c r="AL22" s="41">
        <v>1.5</v>
      </c>
      <c r="AM22" s="41">
        <v>1.5</v>
      </c>
      <c r="AN22" s="41">
        <v>1.5</v>
      </c>
      <c r="AO22" s="41">
        <v>1.5</v>
      </c>
      <c r="AP22" s="41">
        <v>1.5</v>
      </c>
      <c r="AQ22" s="41">
        <v>1.5</v>
      </c>
      <c r="AR22" s="10" t="s">
        <v>162</v>
      </c>
      <c r="AS22" s="10" t="s">
        <v>162</v>
      </c>
      <c r="AT22" s="10" t="s">
        <v>162</v>
      </c>
      <c r="AU22" s="10" t="s">
        <v>162</v>
      </c>
      <c r="AV22" s="61" t="s">
        <v>161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1">
        <v>0</v>
      </c>
      <c r="BF22" s="37">
        <f t="shared" si="2"/>
        <v>44</v>
      </c>
    </row>
    <row r="23" spans="1:58" x14ac:dyDescent="0.2">
      <c r="A23" s="203"/>
      <c r="B23" s="159" t="s">
        <v>147</v>
      </c>
      <c r="C23" s="159" t="s">
        <v>148</v>
      </c>
      <c r="D23" s="49" t="s">
        <v>17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10" t="s">
        <v>162</v>
      </c>
      <c r="T23" s="10" t="s">
        <v>162</v>
      </c>
      <c r="U23" s="97" t="s">
        <v>161</v>
      </c>
      <c r="V23" s="10">
        <v>0</v>
      </c>
      <c r="W23" s="10">
        <v>0</v>
      </c>
      <c r="X23" s="41">
        <v>2</v>
      </c>
      <c r="Y23" s="41">
        <v>2</v>
      </c>
      <c r="Z23" s="41">
        <v>2</v>
      </c>
      <c r="AA23" s="41">
        <v>2</v>
      </c>
      <c r="AB23" s="41">
        <v>2</v>
      </c>
      <c r="AC23" s="41">
        <v>2</v>
      </c>
      <c r="AD23" s="41">
        <v>2</v>
      </c>
      <c r="AE23" s="41">
        <v>2</v>
      </c>
      <c r="AF23" s="41">
        <v>2</v>
      </c>
      <c r="AG23" s="41">
        <v>2</v>
      </c>
      <c r="AH23" s="41">
        <v>2</v>
      </c>
      <c r="AI23" s="41">
        <v>2</v>
      </c>
      <c r="AJ23" s="41">
        <v>2</v>
      </c>
      <c r="AK23" s="41">
        <v>2</v>
      </c>
      <c r="AL23" s="41">
        <v>2</v>
      </c>
      <c r="AM23" s="41">
        <v>2</v>
      </c>
      <c r="AN23" s="41">
        <v>2</v>
      </c>
      <c r="AO23" s="41">
        <v>2</v>
      </c>
      <c r="AP23" s="41">
        <v>2</v>
      </c>
      <c r="AQ23" s="41">
        <v>2</v>
      </c>
      <c r="AR23" s="10" t="s">
        <v>162</v>
      </c>
      <c r="AS23" s="10" t="s">
        <v>162</v>
      </c>
      <c r="AT23" s="10" t="s">
        <v>162</v>
      </c>
      <c r="AU23" s="10" t="s">
        <v>162</v>
      </c>
      <c r="AV23" s="61" t="s">
        <v>161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1">
        <v>0</v>
      </c>
      <c r="BF23" s="37">
        <f t="shared" si="2"/>
        <v>40</v>
      </c>
    </row>
    <row r="24" spans="1:58" x14ac:dyDescent="0.2">
      <c r="A24" s="203"/>
      <c r="B24" s="160"/>
      <c r="C24" s="160"/>
      <c r="D24" s="49" t="s">
        <v>18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10" t="s">
        <v>162</v>
      </c>
      <c r="T24" s="10" t="s">
        <v>162</v>
      </c>
      <c r="U24" s="97" t="s">
        <v>161</v>
      </c>
      <c r="V24" s="10">
        <v>0</v>
      </c>
      <c r="W24" s="10">
        <v>0</v>
      </c>
      <c r="X24" s="41">
        <v>1</v>
      </c>
      <c r="Y24" s="41">
        <v>1</v>
      </c>
      <c r="Z24" s="41">
        <v>1</v>
      </c>
      <c r="AA24" s="41">
        <v>1</v>
      </c>
      <c r="AB24" s="41">
        <v>1</v>
      </c>
      <c r="AC24" s="41">
        <v>1</v>
      </c>
      <c r="AD24" s="41">
        <v>1</v>
      </c>
      <c r="AE24" s="41">
        <v>1</v>
      </c>
      <c r="AF24" s="41">
        <v>1</v>
      </c>
      <c r="AG24" s="41">
        <v>1</v>
      </c>
      <c r="AH24" s="41">
        <v>1</v>
      </c>
      <c r="AI24" s="41">
        <v>1</v>
      </c>
      <c r="AJ24" s="41">
        <v>1</v>
      </c>
      <c r="AK24" s="41">
        <v>1</v>
      </c>
      <c r="AL24" s="41">
        <v>1</v>
      </c>
      <c r="AM24" s="41">
        <v>1</v>
      </c>
      <c r="AN24" s="41">
        <v>1</v>
      </c>
      <c r="AO24" s="41">
        <v>1</v>
      </c>
      <c r="AP24" s="41">
        <v>1</v>
      </c>
      <c r="AQ24" s="41">
        <v>1</v>
      </c>
      <c r="AR24" s="10" t="s">
        <v>162</v>
      </c>
      <c r="AS24" s="10" t="s">
        <v>162</v>
      </c>
      <c r="AT24" s="10" t="s">
        <v>162</v>
      </c>
      <c r="AU24" s="10" t="s">
        <v>162</v>
      </c>
      <c r="AV24" s="61" t="s">
        <v>161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1">
        <v>0</v>
      </c>
      <c r="BF24" s="37">
        <f t="shared" si="2"/>
        <v>20</v>
      </c>
    </row>
    <row r="25" spans="1:58" s="8" customFormat="1" ht="18.75" customHeight="1" x14ac:dyDescent="0.2">
      <c r="A25" s="203"/>
      <c r="B25" s="201" t="s">
        <v>43</v>
      </c>
      <c r="C25" s="201" t="s">
        <v>92</v>
      </c>
      <c r="D25" s="143" t="s">
        <v>17</v>
      </c>
      <c r="E25" s="85">
        <f>SUM(E27,E29)</f>
        <v>6</v>
      </c>
      <c r="F25" s="85">
        <f t="shared" ref="F25:R25" si="15">SUM(F27,F29)</f>
        <v>6</v>
      </c>
      <c r="G25" s="85">
        <f t="shared" si="15"/>
        <v>6</v>
      </c>
      <c r="H25" s="85">
        <f t="shared" si="15"/>
        <v>6</v>
      </c>
      <c r="I25" s="85">
        <f t="shared" si="15"/>
        <v>6</v>
      </c>
      <c r="J25" s="85">
        <f t="shared" si="15"/>
        <v>6</v>
      </c>
      <c r="K25" s="85">
        <f t="shared" si="15"/>
        <v>6</v>
      </c>
      <c r="L25" s="85">
        <f t="shared" si="15"/>
        <v>6</v>
      </c>
      <c r="M25" s="85">
        <f t="shared" si="15"/>
        <v>6</v>
      </c>
      <c r="N25" s="85">
        <f t="shared" si="15"/>
        <v>6</v>
      </c>
      <c r="O25" s="85">
        <f t="shared" si="15"/>
        <v>6</v>
      </c>
      <c r="P25" s="85">
        <f t="shared" si="15"/>
        <v>6</v>
      </c>
      <c r="Q25" s="85">
        <f t="shared" si="15"/>
        <v>6</v>
      </c>
      <c r="R25" s="85">
        <f t="shared" si="15"/>
        <v>6</v>
      </c>
      <c r="S25" s="85">
        <f>SUM(S31)</f>
        <v>36</v>
      </c>
      <c r="T25" s="85">
        <f>SUM(T31)</f>
        <v>0</v>
      </c>
      <c r="U25" s="85" t="s">
        <v>161</v>
      </c>
      <c r="V25" s="85">
        <f t="shared" ref="V25:BE26" si="16">SUM(V27,V29)</f>
        <v>0</v>
      </c>
      <c r="W25" s="85">
        <f t="shared" si="16"/>
        <v>0</v>
      </c>
      <c r="X25" s="85">
        <f t="shared" si="16"/>
        <v>0</v>
      </c>
      <c r="Y25" s="85">
        <f t="shared" si="16"/>
        <v>0</v>
      </c>
      <c r="Z25" s="85">
        <f t="shared" si="16"/>
        <v>0</v>
      </c>
      <c r="AA25" s="85">
        <f t="shared" si="16"/>
        <v>0</v>
      </c>
      <c r="AB25" s="85">
        <f t="shared" si="16"/>
        <v>0</v>
      </c>
      <c r="AC25" s="85">
        <f t="shared" si="16"/>
        <v>0</v>
      </c>
      <c r="AD25" s="85">
        <f t="shared" si="16"/>
        <v>0</v>
      </c>
      <c r="AE25" s="85">
        <f t="shared" si="16"/>
        <v>0</v>
      </c>
      <c r="AF25" s="85">
        <f t="shared" si="16"/>
        <v>0</v>
      </c>
      <c r="AG25" s="85">
        <f t="shared" si="16"/>
        <v>0</v>
      </c>
      <c r="AH25" s="85">
        <f t="shared" si="16"/>
        <v>0</v>
      </c>
      <c r="AI25" s="85">
        <f t="shared" si="16"/>
        <v>0</v>
      </c>
      <c r="AJ25" s="85">
        <f t="shared" si="16"/>
        <v>0</v>
      </c>
      <c r="AK25" s="85">
        <f t="shared" si="16"/>
        <v>0</v>
      </c>
      <c r="AL25" s="85">
        <f t="shared" si="16"/>
        <v>0</v>
      </c>
      <c r="AM25" s="85">
        <f t="shared" si="16"/>
        <v>0</v>
      </c>
      <c r="AN25" s="85">
        <f t="shared" si="16"/>
        <v>0</v>
      </c>
      <c r="AO25" s="85">
        <f t="shared" si="16"/>
        <v>0</v>
      </c>
      <c r="AP25" s="85">
        <f t="shared" si="16"/>
        <v>0</v>
      </c>
      <c r="AQ25" s="85">
        <f t="shared" si="16"/>
        <v>0</v>
      </c>
      <c r="AR25" s="85">
        <f t="shared" si="16"/>
        <v>0</v>
      </c>
      <c r="AS25" s="85">
        <f t="shared" si="16"/>
        <v>0</v>
      </c>
      <c r="AT25" s="85">
        <f t="shared" si="16"/>
        <v>0</v>
      </c>
      <c r="AU25" s="85">
        <f t="shared" si="16"/>
        <v>0</v>
      </c>
      <c r="AV25" s="85" t="s">
        <v>161</v>
      </c>
      <c r="AW25" s="85">
        <f t="shared" si="16"/>
        <v>0</v>
      </c>
      <c r="AX25" s="85">
        <f t="shared" si="16"/>
        <v>0</v>
      </c>
      <c r="AY25" s="85">
        <f t="shared" si="16"/>
        <v>0</v>
      </c>
      <c r="AZ25" s="85">
        <f t="shared" si="16"/>
        <v>0</v>
      </c>
      <c r="BA25" s="85">
        <f t="shared" si="16"/>
        <v>0</v>
      </c>
      <c r="BB25" s="85">
        <f t="shared" si="16"/>
        <v>0</v>
      </c>
      <c r="BC25" s="85">
        <f t="shared" si="16"/>
        <v>0</v>
      </c>
      <c r="BD25" s="85">
        <f t="shared" si="16"/>
        <v>0</v>
      </c>
      <c r="BE25" s="85">
        <f t="shared" si="16"/>
        <v>0</v>
      </c>
      <c r="BF25" s="85">
        <f t="shared" si="2"/>
        <v>120</v>
      </c>
    </row>
    <row r="26" spans="1:58" s="8" customFormat="1" x14ac:dyDescent="0.2">
      <c r="A26" s="203"/>
      <c r="B26" s="201"/>
      <c r="C26" s="201"/>
      <c r="D26" s="143" t="s">
        <v>18</v>
      </c>
      <c r="E26" s="85">
        <f>SUM(E28,E30)</f>
        <v>3</v>
      </c>
      <c r="F26" s="85">
        <f t="shared" ref="F26:R26" si="17">SUM(F28,F30)</f>
        <v>3</v>
      </c>
      <c r="G26" s="85">
        <f t="shared" si="17"/>
        <v>3</v>
      </c>
      <c r="H26" s="85">
        <f t="shared" si="17"/>
        <v>3</v>
      </c>
      <c r="I26" s="85">
        <f t="shared" si="17"/>
        <v>3</v>
      </c>
      <c r="J26" s="85">
        <f t="shared" si="17"/>
        <v>3</v>
      </c>
      <c r="K26" s="85">
        <f t="shared" si="17"/>
        <v>3</v>
      </c>
      <c r="L26" s="85">
        <f t="shared" si="17"/>
        <v>3</v>
      </c>
      <c r="M26" s="85">
        <f t="shared" si="17"/>
        <v>3</v>
      </c>
      <c r="N26" s="85">
        <f t="shared" si="17"/>
        <v>3</v>
      </c>
      <c r="O26" s="85">
        <f t="shared" si="17"/>
        <v>3</v>
      </c>
      <c r="P26" s="85">
        <f t="shared" si="17"/>
        <v>3</v>
      </c>
      <c r="Q26" s="85">
        <f t="shared" si="17"/>
        <v>3</v>
      </c>
      <c r="R26" s="85">
        <f t="shared" si="17"/>
        <v>3</v>
      </c>
      <c r="S26" s="85">
        <v>0</v>
      </c>
      <c r="T26" s="85">
        <v>0</v>
      </c>
      <c r="U26" s="85" t="s">
        <v>161</v>
      </c>
      <c r="V26" s="85">
        <f>SUM(V28,V30)</f>
        <v>0</v>
      </c>
      <c r="W26" s="85">
        <f t="shared" ref="W26:AQ26" si="18">SUM(W28,W30)</f>
        <v>0</v>
      </c>
      <c r="X26" s="85">
        <f t="shared" si="18"/>
        <v>0</v>
      </c>
      <c r="Y26" s="85">
        <f t="shared" si="18"/>
        <v>0</v>
      </c>
      <c r="Z26" s="85">
        <f t="shared" si="18"/>
        <v>0</v>
      </c>
      <c r="AA26" s="85">
        <f t="shared" si="18"/>
        <v>0</v>
      </c>
      <c r="AB26" s="85">
        <f t="shared" si="18"/>
        <v>0</v>
      </c>
      <c r="AC26" s="85">
        <f t="shared" si="18"/>
        <v>0</v>
      </c>
      <c r="AD26" s="85">
        <f t="shared" si="18"/>
        <v>0</v>
      </c>
      <c r="AE26" s="85">
        <f t="shared" si="18"/>
        <v>0</v>
      </c>
      <c r="AF26" s="85">
        <f t="shared" si="18"/>
        <v>0</v>
      </c>
      <c r="AG26" s="85">
        <f t="shared" si="18"/>
        <v>0</v>
      </c>
      <c r="AH26" s="85">
        <f t="shared" si="18"/>
        <v>0</v>
      </c>
      <c r="AI26" s="85">
        <f t="shared" si="18"/>
        <v>0</v>
      </c>
      <c r="AJ26" s="85">
        <f t="shared" si="18"/>
        <v>0</v>
      </c>
      <c r="AK26" s="85">
        <f t="shared" si="18"/>
        <v>0</v>
      </c>
      <c r="AL26" s="85">
        <f t="shared" si="18"/>
        <v>0</v>
      </c>
      <c r="AM26" s="85">
        <f t="shared" si="18"/>
        <v>0</v>
      </c>
      <c r="AN26" s="85">
        <f t="shared" si="18"/>
        <v>0</v>
      </c>
      <c r="AO26" s="85">
        <f t="shared" si="18"/>
        <v>0</v>
      </c>
      <c r="AP26" s="85">
        <f t="shared" si="18"/>
        <v>0</v>
      </c>
      <c r="AQ26" s="85">
        <f t="shared" si="18"/>
        <v>0</v>
      </c>
      <c r="AR26" s="85">
        <v>0</v>
      </c>
      <c r="AS26" s="85">
        <v>0</v>
      </c>
      <c r="AT26" s="85">
        <v>0</v>
      </c>
      <c r="AU26" s="85">
        <v>0</v>
      </c>
      <c r="AV26" s="85" t="s">
        <v>161</v>
      </c>
      <c r="AW26" s="85">
        <f t="shared" si="16"/>
        <v>0</v>
      </c>
      <c r="AX26" s="85">
        <f t="shared" si="16"/>
        <v>0</v>
      </c>
      <c r="AY26" s="85">
        <f t="shared" si="16"/>
        <v>0</v>
      </c>
      <c r="AZ26" s="85">
        <f t="shared" si="16"/>
        <v>0</v>
      </c>
      <c r="BA26" s="85">
        <f t="shared" si="16"/>
        <v>0</v>
      </c>
      <c r="BB26" s="85">
        <f t="shared" si="16"/>
        <v>0</v>
      </c>
      <c r="BC26" s="85">
        <f t="shared" si="16"/>
        <v>0</v>
      </c>
      <c r="BD26" s="85">
        <f t="shared" si="16"/>
        <v>0</v>
      </c>
      <c r="BE26" s="85">
        <f t="shared" si="16"/>
        <v>0</v>
      </c>
      <c r="BF26" s="85">
        <f t="shared" si="2"/>
        <v>42</v>
      </c>
    </row>
    <row r="27" spans="1:58" s="8" customFormat="1" ht="12.75" customHeight="1" x14ac:dyDescent="0.2">
      <c r="A27" s="203"/>
      <c r="B27" s="199" t="s">
        <v>44</v>
      </c>
      <c r="C27" s="199" t="s">
        <v>93</v>
      </c>
      <c r="D27" s="78" t="s">
        <v>17</v>
      </c>
      <c r="E27" s="41">
        <v>3</v>
      </c>
      <c r="F27" s="41">
        <v>3</v>
      </c>
      <c r="G27" s="41">
        <v>3</v>
      </c>
      <c r="H27" s="41">
        <v>3</v>
      </c>
      <c r="I27" s="41">
        <v>3</v>
      </c>
      <c r="J27" s="41">
        <v>3</v>
      </c>
      <c r="K27" s="41">
        <v>3</v>
      </c>
      <c r="L27" s="41">
        <v>3</v>
      </c>
      <c r="M27" s="41">
        <v>3</v>
      </c>
      <c r="N27" s="41">
        <v>3</v>
      </c>
      <c r="O27" s="41">
        <v>3</v>
      </c>
      <c r="P27" s="41">
        <v>3</v>
      </c>
      <c r="Q27" s="41">
        <v>3</v>
      </c>
      <c r="R27" s="41">
        <v>3</v>
      </c>
      <c r="S27" s="10" t="s">
        <v>162</v>
      </c>
      <c r="T27" s="10" t="s">
        <v>162</v>
      </c>
      <c r="U27" s="74" t="s">
        <v>161</v>
      </c>
      <c r="V27" s="41">
        <v>0</v>
      </c>
      <c r="W27" s="41">
        <v>0</v>
      </c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 t="s">
        <v>162</v>
      </c>
      <c r="AS27" s="41" t="s">
        <v>162</v>
      </c>
      <c r="AT27" s="41" t="s">
        <v>162</v>
      </c>
      <c r="AU27" s="41" t="s">
        <v>162</v>
      </c>
      <c r="AV27" s="61" t="s">
        <v>161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37">
        <f t="shared" si="2"/>
        <v>42</v>
      </c>
    </row>
    <row r="28" spans="1:58" s="8" customFormat="1" x14ac:dyDescent="0.2">
      <c r="A28" s="203"/>
      <c r="B28" s="199"/>
      <c r="C28" s="199"/>
      <c r="D28" s="49" t="s">
        <v>18</v>
      </c>
      <c r="E28" s="41">
        <v>1.5</v>
      </c>
      <c r="F28" s="41">
        <v>1.5</v>
      </c>
      <c r="G28" s="41">
        <v>1.5</v>
      </c>
      <c r="H28" s="41">
        <v>1.5</v>
      </c>
      <c r="I28" s="41">
        <v>1.5</v>
      </c>
      <c r="J28" s="41">
        <v>1.5</v>
      </c>
      <c r="K28" s="41">
        <v>1.5</v>
      </c>
      <c r="L28" s="41">
        <v>1.5</v>
      </c>
      <c r="M28" s="41">
        <v>1.5</v>
      </c>
      <c r="N28" s="41">
        <v>1.5</v>
      </c>
      <c r="O28" s="41">
        <v>1.5</v>
      </c>
      <c r="P28" s="41">
        <v>1.5</v>
      </c>
      <c r="Q28" s="41">
        <v>1.5</v>
      </c>
      <c r="R28" s="41">
        <v>1.5</v>
      </c>
      <c r="S28" s="10" t="s">
        <v>162</v>
      </c>
      <c r="T28" s="10" t="s">
        <v>162</v>
      </c>
      <c r="U28" s="74" t="s">
        <v>161</v>
      </c>
      <c r="V28" s="41">
        <v>0</v>
      </c>
      <c r="W28" s="41">
        <v>0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 t="s">
        <v>162</v>
      </c>
      <c r="AS28" s="41" t="s">
        <v>162</v>
      </c>
      <c r="AT28" s="41" t="s">
        <v>162</v>
      </c>
      <c r="AU28" s="41" t="s">
        <v>162</v>
      </c>
      <c r="AV28" s="61" t="s">
        <v>161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37">
        <f t="shared" si="2"/>
        <v>21</v>
      </c>
    </row>
    <row r="29" spans="1:58" s="8" customFormat="1" ht="12.75" customHeight="1" x14ac:dyDescent="0.2">
      <c r="A29" s="203"/>
      <c r="B29" s="199" t="s">
        <v>145</v>
      </c>
      <c r="C29" s="199" t="s">
        <v>94</v>
      </c>
      <c r="D29" s="49" t="s">
        <v>17</v>
      </c>
      <c r="E29" s="41">
        <v>3</v>
      </c>
      <c r="F29" s="41">
        <v>3</v>
      </c>
      <c r="G29" s="41">
        <v>3</v>
      </c>
      <c r="H29" s="41">
        <v>3</v>
      </c>
      <c r="I29" s="41">
        <v>3</v>
      </c>
      <c r="J29" s="41">
        <v>3</v>
      </c>
      <c r="K29" s="41">
        <v>3</v>
      </c>
      <c r="L29" s="41">
        <v>3</v>
      </c>
      <c r="M29" s="41">
        <v>3</v>
      </c>
      <c r="N29" s="41">
        <v>3</v>
      </c>
      <c r="O29" s="41">
        <v>3</v>
      </c>
      <c r="P29" s="41">
        <v>3</v>
      </c>
      <c r="Q29" s="41">
        <v>3</v>
      </c>
      <c r="R29" s="41">
        <v>3</v>
      </c>
      <c r="S29" s="10" t="s">
        <v>162</v>
      </c>
      <c r="T29" s="10" t="s">
        <v>162</v>
      </c>
      <c r="U29" s="74" t="s">
        <v>161</v>
      </c>
      <c r="V29" s="41">
        <v>0</v>
      </c>
      <c r="W29" s="41">
        <v>0</v>
      </c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41" t="s">
        <v>162</v>
      </c>
      <c r="AS29" s="41" t="s">
        <v>162</v>
      </c>
      <c r="AT29" s="41" t="s">
        <v>162</v>
      </c>
      <c r="AU29" s="41" t="s">
        <v>162</v>
      </c>
      <c r="AV29" s="61" t="s">
        <v>161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37">
        <f t="shared" si="2"/>
        <v>42</v>
      </c>
    </row>
    <row r="30" spans="1:58" s="8" customFormat="1" x14ac:dyDescent="0.2">
      <c r="A30" s="203"/>
      <c r="B30" s="199"/>
      <c r="C30" s="199"/>
      <c r="D30" s="49" t="s">
        <v>18</v>
      </c>
      <c r="E30" s="41">
        <v>1.5</v>
      </c>
      <c r="F30" s="41">
        <v>1.5</v>
      </c>
      <c r="G30" s="41">
        <v>1.5</v>
      </c>
      <c r="H30" s="41">
        <v>1.5</v>
      </c>
      <c r="I30" s="41">
        <v>1.5</v>
      </c>
      <c r="J30" s="41">
        <v>1.5</v>
      </c>
      <c r="K30" s="41">
        <v>1.5</v>
      </c>
      <c r="L30" s="41">
        <v>1.5</v>
      </c>
      <c r="M30" s="41">
        <v>1.5</v>
      </c>
      <c r="N30" s="41">
        <v>1.5</v>
      </c>
      <c r="O30" s="41">
        <v>1.5</v>
      </c>
      <c r="P30" s="41">
        <v>1.5</v>
      </c>
      <c r="Q30" s="41">
        <v>1.5</v>
      </c>
      <c r="R30" s="41">
        <v>1.5</v>
      </c>
      <c r="S30" s="10" t="s">
        <v>162</v>
      </c>
      <c r="T30" s="10" t="s">
        <v>162</v>
      </c>
      <c r="U30" s="74" t="s">
        <v>161</v>
      </c>
      <c r="V30" s="41">
        <v>0</v>
      </c>
      <c r="W30" s="41">
        <v>0</v>
      </c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41" t="s">
        <v>162</v>
      </c>
      <c r="AS30" s="41" t="s">
        <v>162</v>
      </c>
      <c r="AT30" s="41" t="s">
        <v>162</v>
      </c>
      <c r="AU30" s="41" t="s">
        <v>162</v>
      </c>
      <c r="AV30" s="61" t="s">
        <v>161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37">
        <f t="shared" si="2"/>
        <v>21</v>
      </c>
    </row>
    <row r="31" spans="1:58" x14ac:dyDescent="0.2">
      <c r="A31" s="203"/>
      <c r="B31" s="6" t="s">
        <v>146</v>
      </c>
      <c r="C31" s="6" t="s">
        <v>193</v>
      </c>
      <c r="D31" s="2" t="s">
        <v>17</v>
      </c>
      <c r="E31" s="10"/>
      <c r="F31" s="10"/>
      <c r="G31" s="10"/>
      <c r="H31" s="10"/>
      <c r="I31" s="10"/>
      <c r="J31" s="10"/>
      <c r="K31" s="10"/>
      <c r="L31" s="11"/>
      <c r="M31" s="11"/>
      <c r="N31" s="11"/>
      <c r="O31" s="11"/>
      <c r="P31" s="11"/>
      <c r="Q31" s="38"/>
      <c r="R31" s="38"/>
      <c r="S31" s="12">
        <v>36</v>
      </c>
      <c r="T31" s="10" t="s">
        <v>162</v>
      </c>
      <c r="U31" s="74" t="s">
        <v>161</v>
      </c>
      <c r="V31" s="41">
        <v>0</v>
      </c>
      <c r="W31" s="41">
        <v>0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0"/>
      <c r="AI31" s="10"/>
      <c r="AJ31" s="10"/>
      <c r="AK31" s="10"/>
      <c r="AL31" s="11"/>
      <c r="AM31" s="10"/>
      <c r="AN31" s="10"/>
      <c r="AO31" s="10"/>
      <c r="AP31" s="10"/>
      <c r="AQ31" s="10"/>
      <c r="AR31" s="41" t="s">
        <v>162</v>
      </c>
      <c r="AS31" s="41" t="s">
        <v>162</v>
      </c>
      <c r="AT31" s="41" t="s">
        <v>162</v>
      </c>
      <c r="AU31" s="41" t="s">
        <v>162</v>
      </c>
      <c r="AV31" s="61" t="s">
        <v>161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37">
        <f t="shared" si="2"/>
        <v>36</v>
      </c>
    </row>
    <row r="32" spans="1:58" s="8" customFormat="1" x14ac:dyDescent="0.2">
      <c r="A32" s="203"/>
      <c r="B32" s="201" t="s">
        <v>45</v>
      </c>
      <c r="C32" s="215" t="s">
        <v>184</v>
      </c>
      <c r="D32" s="144" t="s">
        <v>17</v>
      </c>
      <c r="E32" s="85">
        <f>E34+E36+E42+E40+E38</f>
        <v>10</v>
      </c>
      <c r="F32" s="85">
        <f t="shared" ref="F32:R32" si="19">F34+F36+F42+F40+F38</f>
        <v>10</v>
      </c>
      <c r="G32" s="85">
        <f t="shared" si="19"/>
        <v>10</v>
      </c>
      <c r="H32" s="85">
        <f t="shared" si="19"/>
        <v>10</v>
      </c>
      <c r="I32" s="85">
        <f t="shared" si="19"/>
        <v>10</v>
      </c>
      <c r="J32" s="85">
        <f t="shared" si="19"/>
        <v>10</v>
      </c>
      <c r="K32" s="85">
        <f t="shared" si="19"/>
        <v>10</v>
      </c>
      <c r="L32" s="85">
        <f t="shared" si="19"/>
        <v>10</v>
      </c>
      <c r="M32" s="85">
        <f t="shared" si="19"/>
        <v>10</v>
      </c>
      <c r="N32" s="85">
        <f t="shared" si="19"/>
        <v>10</v>
      </c>
      <c r="O32" s="85">
        <f t="shared" si="19"/>
        <v>10</v>
      </c>
      <c r="P32" s="85">
        <f t="shared" si="19"/>
        <v>10</v>
      </c>
      <c r="Q32" s="85">
        <f t="shared" si="19"/>
        <v>10</v>
      </c>
      <c r="R32" s="85">
        <f t="shared" si="19"/>
        <v>10</v>
      </c>
      <c r="S32" s="85">
        <v>0</v>
      </c>
      <c r="T32" s="85">
        <f>SUM(T44)</f>
        <v>36</v>
      </c>
      <c r="U32" s="85" t="s">
        <v>161</v>
      </c>
      <c r="V32" s="85">
        <f>V34+V36+V42</f>
        <v>0</v>
      </c>
      <c r="W32" s="85">
        <f>W34+W36+W42</f>
        <v>0</v>
      </c>
      <c r="X32" s="85">
        <f t="shared" ref="X32:AQ33" si="20">X34+X36+X42+X40+X38</f>
        <v>9</v>
      </c>
      <c r="Y32" s="85">
        <f t="shared" si="20"/>
        <v>9</v>
      </c>
      <c r="Z32" s="85">
        <f t="shared" si="20"/>
        <v>9</v>
      </c>
      <c r="AA32" s="85">
        <f t="shared" si="20"/>
        <v>9</v>
      </c>
      <c r="AB32" s="85">
        <f t="shared" si="20"/>
        <v>9</v>
      </c>
      <c r="AC32" s="85">
        <f t="shared" si="20"/>
        <v>9</v>
      </c>
      <c r="AD32" s="85">
        <f t="shared" si="20"/>
        <v>9</v>
      </c>
      <c r="AE32" s="85">
        <f t="shared" si="20"/>
        <v>9</v>
      </c>
      <c r="AF32" s="85">
        <f t="shared" si="20"/>
        <v>9</v>
      </c>
      <c r="AG32" s="85">
        <f t="shared" si="20"/>
        <v>9</v>
      </c>
      <c r="AH32" s="85">
        <f t="shared" si="20"/>
        <v>9</v>
      </c>
      <c r="AI32" s="85">
        <f t="shared" si="20"/>
        <v>9</v>
      </c>
      <c r="AJ32" s="85">
        <f t="shared" si="20"/>
        <v>9</v>
      </c>
      <c r="AK32" s="85">
        <f t="shared" si="20"/>
        <v>9</v>
      </c>
      <c r="AL32" s="85">
        <f t="shared" si="20"/>
        <v>9</v>
      </c>
      <c r="AM32" s="85">
        <f t="shared" si="20"/>
        <v>9</v>
      </c>
      <c r="AN32" s="85">
        <f t="shared" si="20"/>
        <v>9</v>
      </c>
      <c r="AO32" s="85">
        <f t="shared" si="20"/>
        <v>9</v>
      </c>
      <c r="AP32" s="85">
        <f t="shared" si="20"/>
        <v>9</v>
      </c>
      <c r="AQ32" s="85">
        <f t="shared" si="20"/>
        <v>9</v>
      </c>
      <c r="AR32" s="85">
        <f>SUM(AR44)</f>
        <v>36</v>
      </c>
      <c r="AS32" s="85">
        <f>SUM(AS44)</f>
        <v>36</v>
      </c>
      <c r="AT32" s="85">
        <f>SUM(AT44)</f>
        <v>36</v>
      </c>
      <c r="AU32" s="85">
        <f>SUM(AU44)</f>
        <v>0</v>
      </c>
      <c r="AV32" s="85" t="s">
        <v>161</v>
      </c>
      <c r="AW32" s="85">
        <f t="shared" ref="AW32:BE32" si="21">AW34+AW36+AW42</f>
        <v>0</v>
      </c>
      <c r="AX32" s="85">
        <f t="shared" si="21"/>
        <v>0</v>
      </c>
      <c r="AY32" s="85">
        <f t="shared" si="21"/>
        <v>0</v>
      </c>
      <c r="AZ32" s="85">
        <f t="shared" si="21"/>
        <v>0</v>
      </c>
      <c r="BA32" s="85">
        <f t="shared" si="21"/>
        <v>0</v>
      </c>
      <c r="BB32" s="85">
        <f t="shared" si="21"/>
        <v>0</v>
      </c>
      <c r="BC32" s="85">
        <f t="shared" si="21"/>
        <v>0</v>
      </c>
      <c r="BD32" s="85">
        <f t="shared" si="21"/>
        <v>0</v>
      </c>
      <c r="BE32" s="85">
        <f t="shared" si="21"/>
        <v>0</v>
      </c>
      <c r="BF32" s="85">
        <f t="shared" si="2"/>
        <v>464</v>
      </c>
    </row>
    <row r="33" spans="1:58" s="8" customFormat="1" x14ac:dyDescent="0.2">
      <c r="A33" s="203"/>
      <c r="B33" s="201"/>
      <c r="C33" s="215"/>
      <c r="D33" s="144" t="s">
        <v>18</v>
      </c>
      <c r="E33" s="85">
        <f>E35+E37+E43+E41+E39</f>
        <v>5</v>
      </c>
      <c r="F33" s="85">
        <f t="shared" ref="F33:R33" si="22">F35+F37+F43+F41+F39</f>
        <v>5</v>
      </c>
      <c r="G33" s="85">
        <f t="shared" si="22"/>
        <v>5</v>
      </c>
      <c r="H33" s="85">
        <f t="shared" si="22"/>
        <v>5</v>
      </c>
      <c r="I33" s="85">
        <f t="shared" si="22"/>
        <v>5</v>
      </c>
      <c r="J33" s="85">
        <f t="shared" si="22"/>
        <v>5</v>
      </c>
      <c r="K33" s="85">
        <f t="shared" si="22"/>
        <v>5</v>
      </c>
      <c r="L33" s="85">
        <f t="shared" si="22"/>
        <v>5</v>
      </c>
      <c r="M33" s="85">
        <f t="shared" si="22"/>
        <v>5</v>
      </c>
      <c r="N33" s="85">
        <f t="shared" si="22"/>
        <v>5</v>
      </c>
      <c r="O33" s="85">
        <f t="shared" si="22"/>
        <v>5</v>
      </c>
      <c r="P33" s="85">
        <f t="shared" si="22"/>
        <v>5</v>
      </c>
      <c r="Q33" s="85">
        <f t="shared" si="22"/>
        <v>5</v>
      </c>
      <c r="R33" s="85">
        <f t="shared" si="22"/>
        <v>5</v>
      </c>
      <c r="S33" s="85">
        <v>0</v>
      </c>
      <c r="T33" s="85">
        <v>0</v>
      </c>
      <c r="U33" s="85" t="s">
        <v>161</v>
      </c>
      <c r="V33" s="85">
        <f>V35+V37+V43</f>
        <v>0</v>
      </c>
      <c r="W33" s="85">
        <f>W35+W37+W43</f>
        <v>0</v>
      </c>
      <c r="X33" s="85">
        <f t="shared" si="20"/>
        <v>4.5</v>
      </c>
      <c r="Y33" s="85">
        <f t="shared" si="20"/>
        <v>4.5</v>
      </c>
      <c r="Z33" s="85">
        <f t="shared" si="20"/>
        <v>4.5</v>
      </c>
      <c r="AA33" s="85">
        <f t="shared" si="20"/>
        <v>4.5</v>
      </c>
      <c r="AB33" s="85">
        <f t="shared" si="20"/>
        <v>4.5</v>
      </c>
      <c r="AC33" s="85">
        <f t="shared" si="20"/>
        <v>4.5</v>
      </c>
      <c r="AD33" s="85">
        <f t="shared" si="20"/>
        <v>4.5</v>
      </c>
      <c r="AE33" s="85">
        <f t="shared" si="20"/>
        <v>4.5</v>
      </c>
      <c r="AF33" s="85">
        <f t="shared" si="20"/>
        <v>4.5</v>
      </c>
      <c r="AG33" s="85">
        <f t="shared" si="20"/>
        <v>4.5</v>
      </c>
      <c r="AH33" s="85">
        <f t="shared" si="20"/>
        <v>4.5</v>
      </c>
      <c r="AI33" s="85">
        <f t="shared" si="20"/>
        <v>4.5</v>
      </c>
      <c r="AJ33" s="85">
        <f t="shared" si="20"/>
        <v>4.5</v>
      </c>
      <c r="AK33" s="85">
        <f t="shared" si="20"/>
        <v>4.5</v>
      </c>
      <c r="AL33" s="85">
        <f t="shared" si="20"/>
        <v>4.5</v>
      </c>
      <c r="AM33" s="85">
        <f t="shared" si="20"/>
        <v>4.5</v>
      </c>
      <c r="AN33" s="85">
        <f t="shared" si="20"/>
        <v>4.5</v>
      </c>
      <c r="AO33" s="85">
        <f t="shared" si="20"/>
        <v>4.5</v>
      </c>
      <c r="AP33" s="85">
        <f t="shared" si="20"/>
        <v>4.5</v>
      </c>
      <c r="AQ33" s="85">
        <f t="shared" si="20"/>
        <v>4.5</v>
      </c>
      <c r="AR33" s="85">
        <v>0</v>
      </c>
      <c r="AS33" s="85">
        <v>0</v>
      </c>
      <c r="AT33" s="85">
        <v>0</v>
      </c>
      <c r="AU33" s="85">
        <v>0</v>
      </c>
      <c r="AV33" s="85" t="s">
        <v>161</v>
      </c>
      <c r="AW33" s="85">
        <f t="shared" ref="AW33:BE33" si="23">AW35+AW37+AW43</f>
        <v>0</v>
      </c>
      <c r="AX33" s="85">
        <f t="shared" si="23"/>
        <v>0</v>
      </c>
      <c r="AY33" s="85">
        <f t="shared" si="23"/>
        <v>0</v>
      </c>
      <c r="AZ33" s="85">
        <f t="shared" si="23"/>
        <v>0</v>
      </c>
      <c r="BA33" s="85">
        <f t="shared" si="23"/>
        <v>0</v>
      </c>
      <c r="BB33" s="85">
        <f t="shared" si="23"/>
        <v>0</v>
      </c>
      <c r="BC33" s="85">
        <f t="shared" si="23"/>
        <v>0</v>
      </c>
      <c r="BD33" s="85">
        <f t="shared" si="23"/>
        <v>0</v>
      </c>
      <c r="BE33" s="85">
        <f t="shared" si="23"/>
        <v>0</v>
      </c>
      <c r="BF33" s="85">
        <f t="shared" si="2"/>
        <v>160</v>
      </c>
    </row>
    <row r="34" spans="1:58" x14ac:dyDescent="0.2">
      <c r="A34" s="203"/>
      <c r="B34" s="199" t="s">
        <v>46</v>
      </c>
      <c r="C34" s="161" t="s">
        <v>95</v>
      </c>
      <c r="D34" s="49" t="s">
        <v>17</v>
      </c>
      <c r="E34" s="41">
        <v>3</v>
      </c>
      <c r="F34" s="41">
        <v>3</v>
      </c>
      <c r="G34" s="41">
        <v>3</v>
      </c>
      <c r="H34" s="41">
        <v>3</v>
      </c>
      <c r="I34" s="41">
        <v>3</v>
      </c>
      <c r="J34" s="41">
        <v>3</v>
      </c>
      <c r="K34" s="41">
        <v>3</v>
      </c>
      <c r="L34" s="41">
        <v>3</v>
      </c>
      <c r="M34" s="41">
        <v>3</v>
      </c>
      <c r="N34" s="41">
        <v>3</v>
      </c>
      <c r="O34" s="41">
        <v>3</v>
      </c>
      <c r="P34" s="41">
        <v>3</v>
      </c>
      <c r="Q34" s="41">
        <v>3</v>
      </c>
      <c r="R34" s="41">
        <v>3</v>
      </c>
      <c r="S34" s="10" t="s">
        <v>162</v>
      </c>
      <c r="T34" s="10" t="s">
        <v>162</v>
      </c>
      <c r="U34" s="59" t="s">
        <v>161</v>
      </c>
      <c r="V34" s="11">
        <v>0</v>
      </c>
      <c r="W34" s="11">
        <v>0</v>
      </c>
      <c r="X34" s="38">
        <v>2</v>
      </c>
      <c r="Y34" s="38">
        <v>2</v>
      </c>
      <c r="Z34" s="38">
        <v>2</v>
      </c>
      <c r="AA34" s="38">
        <v>2</v>
      </c>
      <c r="AB34" s="38">
        <v>2</v>
      </c>
      <c r="AC34" s="38">
        <v>2</v>
      </c>
      <c r="AD34" s="38">
        <v>2</v>
      </c>
      <c r="AE34" s="38">
        <v>2</v>
      </c>
      <c r="AF34" s="38">
        <v>2</v>
      </c>
      <c r="AG34" s="38">
        <v>2</v>
      </c>
      <c r="AH34" s="38">
        <v>2</v>
      </c>
      <c r="AI34" s="38">
        <v>2</v>
      </c>
      <c r="AJ34" s="38">
        <v>2</v>
      </c>
      <c r="AK34" s="38">
        <v>2</v>
      </c>
      <c r="AL34" s="38">
        <v>2</v>
      </c>
      <c r="AM34" s="38">
        <v>2</v>
      </c>
      <c r="AN34" s="38">
        <v>2</v>
      </c>
      <c r="AO34" s="38">
        <v>2</v>
      </c>
      <c r="AP34" s="38">
        <v>2</v>
      </c>
      <c r="AQ34" s="38">
        <v>2</v>
      </c>
      <c r="AR34" s="11" t="s">
        <v>162</v>
      </c>
      <c r="AS34" s="11" t="s">
        <v>162</v>
      </c>
      <c r="AT34" s="10" t="s">
        <v>162</v>
      </c>
      <c r="AU34" s="10" t="s">
        <v>162</v>
      </c>
      <c r="AV34" s="61" t="s">
        <v>161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1">
        <v>0</v>
      </c>
      <c r="BF34" s="37">
        <f t="shared" si="2"/>
        <v>82</v>
      </c>
    </row>
    <row r="35" spans="1:58" x14ac:dyDescent="0.2">
      <c r="A35" s="203"/>
      <c r="B35" s="199"/>
      <c r="C35" s="161"/>
      <c r="D35" s="49" t="s">
        <v>18</v>
      </c>
      <c r="E35" s="41">
        <v>1.5</v>
      </c>
      <c r="F35" s="41">
        <v>1.5</v>
      </c>
      <c r="G35" s="41">
        <v>1.5</v>
      </c>
      <c r="H35" s="41">
        <v>1.5</v>
      </c>
      <c r="I35" s="41">
        <v>1.5</v>
      </c>
      <c r="J35" s="41">
        <v>1.5</v>
      </c>
      <c r="K35" s="41">
        <v>1.5</v>
      </c>
      <c r="L35" s="41">
        <v>1.5</v>
      </c>
      <c r="M35" s="41">
        <v>1.5</v>
      </c>
      <c r="N35" s="41">
        <v>1.5</v>
      </c>
      <c r="O35" s="41">
        <v>1.5</v>
      </c>
      <c r="P35" s="41">
        <v>1.5</v>
      </c>
      <c r="Q35" s="41">
        <v>1.5</v>
      </c>
      <c r="R35" s="41">
        <v>1.5</v>
      </c>
      <c r="S35" s="10" t="s">
        <v>162</v>
      </c>
      <c r="T35" s="10" t="s">
        <v>162</v>
      </c>
      <c r="U35" s="59" t="s">
        <v>161</v>
      </c>
      <c r="V35" s="11">
        <v>0</v>
      </c>
      <c r="W35" s="11">
        <v>0</v>
      </c>
      <c r="X35" s="38">
        <v>1</v>
      </c>
      <c r="Y35" s="38">
        <v>1</v>
      </c>
      <c r="Z35" s="38">
        <v>1</v>
      </c>
      <c r="AA35" s="38">
        <v>1</v>
      </c>
      <c r="AB35" s="38">
        <v>1</v>
      </c>
      <c r="AC35" s="38">
        <v>1</v>
      </c>
      <c r="AD35" s="38">
        <v>1</v>
      </c>
      <c r="AE35" s="38">
        <v>1</v>
      </c>
      <c r="AF35" s="38">
        <v>1</v>
      </c>
      <c r="AG35" s="38">
        <v>1</v>
      </c>
      <c r="AH35" s="38">
        <v>1</v>
      </c>
      <c r="AI35" s="38">
        <v>1</v>
      </c>
      <c r="AJ35" s="38">
        <v>1</v>
      </c>
      <c r="AK35" s="38">
        <v>1</v>
      </c>
      <c r="AL35" s="38">
        <v>1</v>
      </c>
      <c r="AM35" s="38">
        <v>1</v>
      </c>
      <c r="AN35" s="38">
        <v>1</v>
      </c>
      <c r="AO35" s="38">
        <v>1</v>
      </c>
      <c r="AP35" s="38">
        <v>1</v>
      </c>
      <c r="AQ35" s="38">
        <v>1</v>
      </c>
      <c r="AR35" s="11" t="s">
        <v>162</v>
      </c>
      <c r="AS35" s="11" t="s">
        <v>162</v>
      </c>
      <c r="AT35" s="10" t="s">
        <v>162</v>
      </c>
      <c r="AU35" s="10" t="s">
        <v>162</v>
      </c>
      <c r="AV35" s="61" t="s">
        <v>161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1">
        <v>0</v>
      </c>
      <c r="BF35" s="37">
        <f t="shared" si="2"/>
        <v>41</v>
      </c>
    </row>
    <row r="36" spans="1:58" ht="12.75" customHeight="1" x14ac:dyDescent="0.2">
      <c r="A36" s="203"/>
      <c r="B36" s="205" t="s">
        <v>96</v>
      </c>
      <c r="C36" s="159" t="s">
        <v>173</v>
      </c>
      <c r="D36" s="49" t="s">
        <v>17</v>
      </c>
      <c r="E36" s="41">
        <v>2</v>
      </c>
      <c r="F36" s="41">
        <v>2</v>
      </c>
      <c r="G36" s="41">
        <v>2</v>
      </c>
      <c r="H36" s="41">
        <v>2</v>
      </c>
      <c r="I36" s="41">
        <v>2</v>
      </c>
      <c r="J36" s="41">
        <v>2</v>
      </c>
      <c r="K36" s="41">
        <v>2</v>
      </c>
      <c r="L36" s="41">
        <v>2</v>
      </c>
      <c r="M36" s="41">
        <v>2</v>
      </c>
      <c r="N36" s="41">
        <v>2</v>
      </c>
      <c r="O36" s="41">
        <v>2</v>
      </c>
      <c r="P36" s="41">
        <v>2</v>
      </c>
      <c r="Q36" s="41">
        <v>2</v>
      </c>
      <c r="R36" s="41">
        <v>2</v>
      </c>
      <c r="S36" s="10" t="s">
        <v>162</v>
      </c>
      <c r="T36" s="10" t="s">
        <v>162</v>
      </c>
      <c r="U36" s="59" t="s">
        <v>161</v>
      </c>
      <c r="V36" s="11">
        <v>0</v>
      </c>
      <c r="W36" s="11">
        <v>0</v>
      </c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11" t="s">
        <v>162</v>
      </c>
      <c r="AS36" s="11" t="s">
        <v>162</v>
      </c>
      <c r="AT36" s="10" t="s">
        <v>162</v>
      </c>
      <c r="AU36" s="10" t="s">
        <v>162</v>
      </c>
      <c r="AV36" s="61" t="s">
        <v>161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1">
        <v>0</v>
      </c>
      <c r="BF36" s="37">
        <f t="shared" si="2"/>
        <v>28</v>
      </c>
    </row>
    <row r="37" spans="1:58" x14ac:dyDescent="0.2">
      <c r="A37" s="203"/>
      <c r="B37" s="206"/>
      <c r="C37" s="160"/>
      <c r="D37" s="49" t="s">
        <v>18</v>
      </c>
      <c r="E37" s="41">
        <v>1</v>
      </c>
      <c r="F37" s="41">
        <v>1</v>
      </c>
      <c r="G37" s="41">
        <v>1</v>
      </c>
      <c r="H37" s="41">
        <v>1</v>
      </c>
      <c r="I37" s="41">
        <v>1</v>
      </c>
      <c r="J37" s="41">
        <v>1</v>
      </c>
      <c r="K37" s="41">
        <v>1</v>
      </c>
      <c r="L37" s="41">
        <v>1</v>
      </c>
      <c r="M37" s="41">
        <v>1</v>
      </c>
      <c r="N37" s="41">
        <v>1</v>
      </c>
      <c r="O37" s="41">
        <v>1</v>
      </c>
      <c r="P37" s="41">
        <v>1</v>
      </c>
      <c r="Q37" s="41">
        <v>1</v>
      </c>
      <c r="R37" s="41">
        <v>1</v>
      </c>
      <c r="S37" s="10" t="s">
        <v>162</v>
      </c>
      <c r="T37" s="10" t="s">
        <v>162</v>
      </c>
      <c r="U37" s="59" t="s">
        <v>161</v>
      </c>
      <c r="V37" s="11">
        <v>0</v>
      </c>
      <c r="W37" s="11">
        <v>0</v>
      </c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11" t="s">
        <v>162</v>
      </c>
      <c r="AS37" s="11" t="s">
        <v>162</v>
      </c>
      <c r="AT37" s="10" t="s">
        <v>162</v>
      </c>
      <c r="AU37" s="10" t="s">
        <v>162</v>
      </c>
      <c r="AV37" s="61" t="s">
        <v>161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1">
        <v>0</v>
      </c>
      <c r="BF37" s="37">
        <f t="shared" si="2"/>
        <v>14</v>
      </c>
    </row>
    <row r="38" spans="1:58" x14ac:dyDescent="0.2">
      <c r="A38" s="203"/>
      <c r="B38" s="205" t="s">
        <v>97</v>
      </c>
      <c r="C38" s="159" t="s">
        <v>138</v>
      </c>
      <c r="D38" s="49" t="s">
        <v>17</v>
      </c>
      <c r="E38" s="41">
        <v>3</v>
      </c>
      <c r="F38" s="41">
        <v>3</v>
      </c>
      <c r="G38" s="41">
        <v>3</v>
      </c>
      <c r="H38" s="41">
        <v>3</v>
      </c>
      <c r="I38" s="41">
        <v>3</v>
      </c>
      <c r="J38" s="41">
        <v>3</v>
      </c>
      <c r="K38" s="41">
        <v>3</v>
      </c>
      <c r="L38" s="41">
        <v>3</v>
      </c>
      <c r="M38" s="41">
        <v>3</v>
      </c>
      <c r="N38" s="41">
        <v>3</v>
      </c>
      <c r="O38" s="41">
        <v>3</v>
      </c>
      <c r="P38" s="41">
        <v>3</v>
      </c>
      <c r="Q38" s="41">
        <v>3</v>
      </c>
      <c r="R38" s="41">
        <v>3</v>
      </c>
      <c r="S38" s="10" t="s">
        <v>162</v>
      </c>
      <c r="T38" s="10" t="s">
        <v>162</v>
      </c>
      <c r="U38" s="59" t="s">
        <v>161</v>
      </c>
      <c r="V38" s="11">
        <v>0</v>
      </c>
      <c r="W38" s="11">
        <v>0</v>
      </c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11" t="s">
        <v>162</v>
      </c>
      <c r="AS38" s="11" t="s">
        <v>162</v>
      </c>
      <c r="AT38" s="10" t="s">
        <v>162</v>
      </c>
      <c r="AU38" s="10" t="s">
        <v>162</v>
      </c>
      <c r="AV38" s="61" t="s">
        <v>161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1">
        <v>0</v>
      </c>
      <c r="BF38" s="37">
        <f t="shared" si="2"/>
        <v>42</v>
      </c>
    </row>
    <row r="39" spans="1:58" x14ac:dyDescent="0.2">
      <c r="A39" s="203"/>
      <c r="B39" s="206"/>
      <c r="C39" s="160"/>
      <c r="D39" s="49" t="s">
        <v>18</v>
      </c>
      <c r="E39" s="41">
        <v>1.5</v>
      </c>
      <c r="F39" s="41">
        <v>1.5</v>
      </c>
      <c r="G39" s="41">
        <v>1.5</v>
      </c>
      <c r="H39" s="41">
        <v>1.5</v>
      </c>
      <c r="I39" s="41">
        <v>1.5</v>
      </c>
      <c r="J39" s="41">
        <v>1.5</v>
      </c>
      <c r="K39" s="41">
        <v>1.5</v>
      </c>
      <c r="L39" s="41">
        <v>1.5</v>
      </c>
      <c r="M39" s="41">
        <v>1.5</v>
      </c>
      <c r="N39" s="41">
        <v>1.5</v>
      </c>
      <c r="O39" s="41">
        <v>1.5</v>
      </c>
      <c r="P39" s="41">
        <v>1.5</v>
      </c>
      <c r="Q39" s="41">
        <v>1.5</v>
      </c>
      <c r="R39" s="41">
        <v>1.5</v>
      </c>
      <c r="S39" s="10" t="s">
        <v>162</v>
      </c>
      <c r="T39" s="10" t="s">
        <v>162</v>
      </c>
      <c r="U39" s="59" t="s">
        <v>161</v>
      </c>
      <c r="V39" s="11">
        <v>0</v>
      </c>
      <c r="W39" s="11">
        <v>0</v>
      </c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11" t="s">
        <v>162</v>
      </c>
      <c r="AS39" s="11" t="s">
        <v>162</v>
      </c>
      <c r="AT39" s="10" t="s">
        <v>162</v>
      </c>
      <c r="AU39" s="10" t="s">
        <v>162</v>
      </c>
      <c r="AV39" s="61" t="s">
        <v>161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1">
        <v>0</v>
      </c>
      <c r="BF39" s="37">
        <f t="shared" si="2"/>
        <v>21</v>
      </c>
    </row>
    <row r="40" spans="1:58" x14ac:dyDescent="0.2">
      <c r="A40" s="203"/>
      <c r="B40" s="205" t="s">
        <v>98</v>
      </c>
      <c r="C40" s="159" t="s">
        <v>99</v>
      </c>
      <c r="D40" s="49" t="s">
        <v>17</v>
      </c>
      <c r="E40" s="41">
        <v>2</v>
      </c>
      <c r="F40" s="41">
        <v>2</v>
      </c>
      <c r="G40" s="41">
        <v>2</v>
      </c>
      <c r="H40" s="41">
        <v>2</v>
      </c>
      <c r="I40" s="41">
        <v>2</v>
      </c>
      <c r="J40" s="41">
        <v>2</v>
      </c>
      <c r="K40" s="41">
        <v>2</v>
      </c>
      <c r="L40" s="41">
        <v>2</v>
      </c>
      <c r="M40" s="41">
        <v>2</v>
      </c>
      <c r="N40" s="41">
        <v>2</v>
      </c>
      <c r="O40" s="41">
        <v>2</v>
      </c>
      <c r="P40" s="41">
        <v>2</v>
      </c>
      <c r="Q40" s="41">
        <v>2</v>
      </c>
      <c r="R40" s="41">
        <v>2</v>
      </c>
      <c r="S40" s="10" t="s">
        <v>162</v>
      </c>
      <c r="T40" s="10" t="s">
        <v>162</v>
      </c>
      <c r="U40" s="59" t="s">
        <v>161</v>
      </c>
      <c r="V40" s="11">
        <v>0</v>
      </c>
      <c r="W40" s="11">
        <v>0</v>
      </c>
      <c r="X40" s="38">
        <v>4</v>
      </c>
      <c r="Y40" s="38">
        <v>4</v>
      </c>
      <c r="Z40" s="38">
        <v>4</v>
      </c>
      <c r="AA40" s="38">
        <v>4</v>
      </c>
      <c r="AB40" s="38">
        <v>4</v>
      </c>
      <c r="AC40" s="38">
        <v>4</v>
      </c>
      <c r="AD40" s="38">
        <v>4</v>
      </c>
      <c r="AE40" s="38">
        <v>4</v>
      </c>
      <c r="AF40" s="38">
        <v>4</v>
      </c>
      <c r="AG40" s="38">
        <v>4</v>
      </c>
      <c r="AH40" s="38">
        <v>4</v>
      </c>
      <c r="AI40" s="38">
        <v>4</v>
      </c>
      <c r="AJ40" s="38">
        <v>4</v>
      </c>
      <c r="AK40" s="38">
        <v>4</v>
      </c>
      <c r="AL40" s="38">
        <v>4</v>
      </c>
      <c r="AM40" s="38">
        <v>4</v>
      </c>
      <c r="AN40" s="38">
        <v>4</v>
      </c>
      <c r="AO40" s="38">
        <v>4</v>
      </c>
      <c r="AP40" s="38">
        <v>4</v>
      </c>
      <c r="AQ40" s="38">
        <v>4</v>
      </c>
      <c r="AR40" s="11" t="s">
        <v>162</v>
      </c>
      <c r="AS40" s="11" t="s">
        <v>162</v>
      </c>
      <c r="AT40" s="10" t="s">
        <v>162</v>
      </c>
      <c r="AU40" s="10" t="s">
        <v>162</v>
      </c>
      <c r="AV40" s="61" t="s">
        <v>161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1">
        <v>0</v>
      </c>
      <c r="BF40" s="37">
        <f t="shared" si="2"/>
        <v>108</v>
      </c>
    </row>
    <row r="41" spans="1:58" x14ac:dyDescent="0.2">
      <c r="A41" s="203"/>
      <c r="B41" s="206"/>
      <c r="C41" s="160"/>
      <c r="D41" s="49" t="s">
        <v>18</v>
      </c>
      <c r="E41" s="41">
        <v>1</v>
      </c>
      <c r="F41" s="41">
        <v>1</v>
      </c>
      <c r="G41" s="41">
        <v>1</v>
      </c>
      <c r="H41" s="41">
        <v>1</v>
      </c>
      <c r="I41" s="41">
        <v>1</v>
      </c>
      <c r="J41" s="41">
        <v>1</v>
      </c>
      <c r="K41" s="41">
        <v>1</v>
      </c>
      <c r="L41" s="41">
        <v>1</v>
      </c>
      <c r="M41" s="41">
        <v>1</v>
      </c>
      <c r="N41" s="41">
        <v>1</v>
      </c>
      <c r="O41" s="41">
        <v>1</v>
      </c>
      <c r="P41" s="41">
        <v>1</v>
      </c>
      <c r="Q41" s="41">
        <v>1</v>
      </c>
      <c r="R41" s="41">
        <v>1</v>
      </c>
      <c r="S41" s="10" t="s">
        <v>162</v>
      </c>
      <c r="T41" s="10" t="s">
        <v>162</v>
      </c>
      <c r="U41" s="59" t="s">
        <v>161</v>
      </c>
      <c r="V41" s="11">
        <v>0</v>
      </c>
      <c r="W41" s="11">
        <v>0</v>
      </c>
      <c r="X41" s="38">
        <v>2</v>
      </c>
      <c r="Y41" s="38">
        <v>2</v>
      </c>
      <c r="Z41" s="38">
        <v>2</v>
      </c>
      <c r="AA41" s="38">
        <v>2</v>
      </c>
      <c r="AB41" s="38">
        <v>2</v>
      </c>
      <c r="AC41" s="38">
        <v>2</v>
      </c>
      <c r="AD41" s="38">
        <v>2</v>
      </c>
      <c r="AE41" s="38">
        <v>2</v>
      </c>
      <c r="AF41" s="38">
        <v>2</v>
      </c>
      <c r="AG41" s="38">
        <v>2</v>
      </c>
      <c r="AH41" s="38">
        <v>2</v>
      </c>
      <c r="AI41" s="38">
        <v>2</v>
      </c>
      <c r="AJ41" s="38">
        <v>2</v>
      </c>
      <c r="AK41" s="38">
        <v>2</v>
      </c>
      <c r="AL41" s="38">
        <v>2</v>
      </c>
      <c r="AM41" s="38">
        <v>2</v>
      </c>
      <c r="AN41" s="38">
        <v>2</v>
      </c>
      <c r="AO41" s="38">
        <v>2</v>
      </c>
      <c r="AP41" s="38">
        <v>2</v>
      </c>
      <c r="AQ41" s="38">
        <v>2</v>
      </c>
      <c r="AR41" s="11" t="s">
        <v>162</v>
      </c>
      <c r="AS41" s="11" t="s">
        <v>162</v>
      </c>
      <c r="AT41" s="10" t="s">
        <v>162</v>
      </c>
      <c r="AU41" s="10" t="s">
        <v>162</v>
      </c>
      <c r="AV41" s="61" t="s">
        <v>161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1">
        <v>0</v>
      </c>
      <c r="BF41" s="37">
        <f t="shared" si="2"/>
        <v>54</v>
      </c>
    </row>
    <row r="42" spans="1:58" x14ac:dyDescent="0.2">
      <c r="A42" s="203"/>
      <c r="B42" s="199" t="s">
        <v>151</v>
      </c>
      <c r="C42" s="161" t="s">
        <v>152</v>
      </c>
      <c r="D42" s="49" t="s">
        <v>17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10"/>
      <c r="S42" s="10" t="s">
        <v>162</v>
      </c>
      <c r="T42" s="10" t="s">
        <v>162</v>
      </c>
      <c r="U42" s="59" t="s">
        <v>161</v>
      </c>
      <c r="V42" s="11">
        <v>0</v>
      </c>
      <c r="W42" s="11">
        <v>0</v>
      </c>
      <c r="X42" s="38">
        <v>3</v>
      </c>
      <c r="Y42" s="38">
        <v>3</v>
      </c>
      <c r="Z42" s="38">
        <v>3</v>
      </c>
      <c r="AA42" s="38">
        <v>3</v>
      </c>
      <c r="AB42" s="38">
        <v>3</v>
      </c>
      <c r="AC42" s="38">
        <v>3</v>
      </c>
      <c r="AD42" s="38">
        <v>3</v>
      </c>
      <c r="AE42" s="38">
        <v>3</v>
      </c>
      <c r="AF42" s="38">
        <v>3</v>
      </c>
      <c r="AG42" s="38">
        <v>3</v>
      </c>
      <c r="AH42" s="38">
        <v>3</v>
      </c>
      <c r="AI42" s="38">
        <v>3</v>
      </c>
      <c r="AJ42" s="38">
        <v>3</v>
      </c>
      <c r="AK42" s="38">
        <v>3</v>
      </c>
      <c r="AL42" s="38">
        <v>3</v>
      </c>
      <c r="AM42" s="38">
        <v>3</v>
      </c>
      <c r="AN42" s="38">
        <v>3</v>
      </c>
      <c r="AO42" s="38">
        <v>3</v>
      </c>
      <c r="AP42" s="38">
        <v>3</v>
      </c>
      <c r="AQ42" s="38">
        <v>3</v>
      </c>
      <c r="AR42" s="11" t="s">
        <v>162</v>
      </c>
      <c r="AS42" s="11" t="s">
        <v>162</v>
      </c>
      <c r="AT42" s="10" t="s">
        <v>162</v>
      </c>
      <c r="AU42" s="10" t="s">
        <v>162</v>
      </c>
      <c r="AV42" s="61" t="s">
        <v>161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1">
        <v>0</v>
      </c>
      <c r="BF42" s="37">
        <f t="shared" si="2"/>
        <v>60</v>
      </c>
    </row>
    <row r="43" spans="1:58" x14ac:dyDescent="0.2">
      <c r="A43" s="203"/>
      <c r="B43" s="199"/>
      <c r="C43" s="161"/>
      <c r="D43" s="49" t="s">
        <v>18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10"/>
      <c r="S43" s="10" t="s">
        <v>162</v>
      </c>
      <c r="T43" s="10" t="s">
        <v>162</v>
      </c>
      <c r="U43" s="59" t="s">
        <v>161</v>
      </c>
      <c r="V43" s="11">
        <v>0</v>
      </c>
      <c r="W43" s="11">
        <v>0</v>
      </c>
      <c r="X43" s="38">
        <v>1.5</v>
      </c>
      <c r="Y43" s="38">
        <v>1.5</v>
      </c>
      <c r="Z43" s="38">
        <v>1.5</v>
      </c>
      <c r="AA43" s="38">
        <v>1.5</v>
      </c>
      <c r="AB43" s="38">
        <v>1.5</v>
      </c>
      <c r="AC43" s="38">
        <v>1.5</v>
      </c>
      <c r="AD43" s="38">
        <v>1.5</v>
      </c>
      <c r="AE43" s="38">
        <v>1.5</v>
      </c>
      <c r="AF43" s="38">
        <v>1.5</v>
      </c>
      <c r="AG43" s="38">
        <v>1.5</v>
      </c>
      <c r="AH43" s="38">
        <v>1.5</v>
      </c>
      <c r="AI43" s="38">
        <v>1.5</v>
      </c>
      <c r="AJ43" s="38">
        <v>1.5</v>
      </c>
      <c r="AK43" s="38">
        <v>1.5</v>
      </c>
      <c r="AL43" s="38">
        <v>1.5</v>
      </c>
      <c r="AM43" s="38">
        <v>1.5</v>
      </c>
      <c r="AN43" s="38">
        <v>1.5</v>
      </c>
      <c r="AO43" s="38">
        <v>1.5</v>
      </c>
      <c r="AP43" s="38">
        <v>1.5</v>
      </c>
      <c r="AQ43" s="38">
        <v>1.5</v>
      </c>
      <c r="AR43" s="11" t="s">
        <v>162</v>
      </c>
      <c r="AS43" s="11" t="s">
        <v>162</v>
      </c>
      <c r="AT43" s="10" t="s">
        <v>162</v>
      </c>
      <c r="AU43" s="10" t="s">
        <v>162</v>
      </c>
      <c r="AV43" s="61" t="s">
        <v>161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1">
        <v>0</v>
      </c>
      <c r="BF43" s="37">
        <f t="shared" si="2"/>
        <v>30</v>
      </c>
    </row>
    <row r="44" spans="1:58" x14ac:dyDescent="0.2">
      <c r="A44" s="203"/>
      <c r="B44" s="6" t="s">
        <v>107</v>
      </c>
      <c r="C44" s="6" t="s">
        <v>193</v>
      </c>
      <c r="D44" s="2" t="s">
        <v>17</v>
      </c>
      <c r="E44" s="10"/>
      <c r="F44" s="10"/>
      <c r="G44" s="10"/>
      <c r="H44" s="10"/>
      <c r="I44" s="10"/>
      <c r="J44" s="10"/>
      <c r="K44" s="10"/>
      <c r="L44" s="11"/>
      <c r="M44" s="11"/>
      <c r="N44" s="11"/>
      <c r="O44" s="11"/>
      <c r="P44" s="11"/>
      <c r="Q44" s="11"/>
      <c r="R44" s="11"/>
      <c r="S44" s="10" t="s">
        <v>162</v>
      </c>
      <c r="T44" s="12">
        <v>36</v>
      </c>
      <c r="U44" s="59" t="s">
        <v>161</v>
      </c>
      <c r="V44" s="11">
        <v>0</v>
      </c>
      <c r="W44" s="11">
        <v>0</v>
      </c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0"/>
      <c r="AI44" s="10"/>
      <c r="AJ44" s="10"/>
      <c r="AK44" s="10"/>
      <c r="AL44" s="11"/>
      <c r="AM44" s="10"/>
      <c r="AN44" s="10"/>
      <c r="AO44" s="10"/>
      <c r="AP44" s="10"/>
      <c r="AQ44" s="10"/>
      <c r="AR44" s="99">
        <v>36</v>
      </c>
      <c r="AS44" s="99">
        <v>36</v>
      </c>
      <c r="AT44" s="12">
        <v>36</v>
      </c>
      <c r="AU44" s="10" t="s">
        <v>162</v>
      </c>
      <c r="AV44" s="61" t="s">
        <v>161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1">
        <v>0</v>
      </c>
      <c r="BF44" s="37">
        <f>SUM(E44:BE44)</f>
        <v>144</v>
      </c>
    </row>
    <row r="45" spans="1:58" s="8" customFormat="1" x14ac:dyDescent="0.2">
      <c r="A45" s="203"/>
      <c r="B45" s="201" t="s">
        <v>54</v>
      </c>
      <c r="C45" s="215" t="s">
        <v>110</v>
      </c>
      <c r="D45" s="1" t="s">
        <v>17</v>
      </c>
      <c r="E45" s="9">
        <f>SUM(E47,E49,E51)</f>
        <v>6</v>
      </c>
      <c r="F45" s="9">
        <f t="shared" ref="F45:BE45" si="24">SUM(F47,F49,F51)</f>
        <v>6</v>
      </c>
      <c r="G45" s="9">
        <f t="shared" si="24"/>
        <v>6</v>
      </c>
      <c r="H45" s="9">
        <f t="shared" si="24"/>
        <v>6</v>
      </c>
      <c r="I45" s="9">
        <f t="shared" si="24"/>
        <v>6</v>
      </c>
      <c r="J45" s="9">
        <f t="shared" si="24"/>
        <v>6</v>
      </c>
      <c r="K45" s="9">
        <f t="shared" si="24"/>
        <v>6</v>
      </c>
      <c r="L45" s="9">
        <f t="shared" si="24"/>
        <v>6</v>
      </c>
      <c r="M45" s="9">
        <f t="shared" si="24"/>
        <v>6</v>
      </c>
      <c r="N45" s="9">
        <f t="shared" si="24"/>
        <v>6</v>
      </c>
      <c r="O45" s="9">
        <f t="shared" si="24"/>
        <v>6</v>
      </c>
      <c r="P45" s="9">
        <f t="shared" si="24"/>
        <v>6</v>
      </c>
      <c r="Q45" s="9">
        <f t="shared" si="24"/>
        <v>6</v>
      </c>
      <c r="R45" s="9">
        <f t="shared" si="24"/>
        <v>6</v>
      </c>
      <c r="S45" s="9">
        <f t="shared" si="24"/>
        <v>0</v>
      </c>
      <c r="T45" s="9">
        <f t="shared" si="24"/>
        <v>0</v>
      </c>
      <c r="U45" s="9" t="s">
        <v>161</v>
      </c>
      <c r="V45" s="9">
        <f t="shared" si="24"/>
        <v>0</v>
      </c>
      <c r="W45" s="9">
        <f t="shared" si="24"/>
        <v>0</v>
      </c>
      <c r="X45" s="9">
        <f t="shared" si="24"/>
        <v>7</v>
      </c>
      <c r="Y45" s="9">
        <f t="shared" si="24"/>
        <v>7</v>
      </c>
      <c r="Z45" s="9">
        <f t="shared" si="24"/>
        <v>7</v>
      </c>
      <c r="AA45" s="9">
        <f t="shared" si="24"/>
        <v>7</v>
      </c>
      <c r="AB45" s="9">
        <f t="shared" si="24"/>
        <v>7</v>
      </c>
      <c r="AC45" s="9">
        <f t="shared" si="24"/>
        <v>7</v>
      </c>
      <c r="AD45" s="9">
        <f t="shared" si="24"/>
        <v>7</v>
      </c>
      <c r="AE45" s="9">
        <f t="shared" si="24"/>
        <v>7</v>
      </c>
      <c r="AF45" s="9">
        <f t="shared" si="24"/>
        <v>7</v>
      </c>
      <c r="AG45" s="9">
        <f>SUM(AG47,AG49,AG51)</f>
        <v>7</v>
      </c>
      <c r="AH45" s="9">
        <f t="shared" si="24"/>
        <v>7</v>
      </c>
      <c r="AI45" s="9">
        <f t="shared" si="24"/>
        <v>7</v>
      </c>
      <c r="AJ45" s="9">
        <f t="shared" si="24"/>
        <v>7</v>
      </c>
      <c r="AK45" s="9">
        <f t="shared" si="24"/>
        <v>7</v>
      </c>
      <c r="AL45" s="9">
        <f t="shared" si="24"/>
        <v>7</v>
      </c>
      <c r="AM45" s="9">
        <f t="shared" si="24"/>
        <v>7</v>
      </c>
      <c r="AN45" s="9">
        <f t="shared" si="24"/>
        <v>7</v>
      </c>
      <c r="AO45" s="9">
        <f t="shared" si="24"/>
        <v>7</v>
      </c>
      <c r="AP45" s="9">
        <f t="shared" si="24"/>
        <v>7</v>
      </c>
      <c r="AQ45" s="9">
        <f t="shared" si="24"/>
        <v>7</v>
      </c>
      <c r="AR45" s="9">
        <f t="shared" si="24"/>
        <v>0</v>
      </c>
      <c r="AS45" s="9">
        <f t="shared" si="24"/>
        <v>0</v>
      </c>
      <c r="AT45" s="9" t="s">
        <v>161</v>
      </c>
      <c r="AU45" s="9">
        <f t="shared" si="24"/>
        <v>0</v>
      </c>
      <c r="AV45" s="9">
        <f t="shared" si="24"/>
        <v>0</v>
      </c>
      <c r="AW45" s="9">
        <f t="shared" si="24"/>
        <v>0</v>
      </c>
      <c r="AX45" s="9">
        <f t="shared" si="24"/>
        <v>0</v>
      </c>
      <c r="AY45" s="9">
        <f t="shared" si="24"/>
        <v>0</v>
      </c>
      <c r="AZ45" s="9">
        <f t="shared" si="24"/>
        <v>0</v>
      </c>
      <c r="BA45" s="9">
        <f t="shared" si="24"/>
        <v>0</v>
      </c>
      <c r="BB45" s="9">
        <f t="shared" si="24"/>
        <v>0</v>
      </c>
      <c r="BC45" s="9">
        <f t="shared" si="24"/>
        <v>0</v>
      </c>
      <c r="BD45" s="9">
        <f t="shared" si="24"/>
        <v>0</v>
      </c>
      <c r="BE45" s="9">
        <f t="shared" si="24"/>
        <v>0</v>
      </c>
      <c r="BF45" s="9">
        <f t="shared" si="2"/>
        <v>224</v>
      </c>
    </row>
    <row r="46" spans="1:58" s="8" customFormat="1" x14ac:dyDescent="0.2">
      <c r="A46" s="203"/>
      <c r="B46" s="201"/>
      <c r="C46" s="215"/>
      <c r="D46" s="1" t="s">
        <v>18</v>
      </c>
      <c r="E46" s="9">
        <f>SUM(E48,E50,E52)</f>
        <v>3</v>
      </c>
      <c r="F46" s="9">
        <f t="shared" ref="F46:BE46" si="25">SUM(F48,F50,F52)</f>
        <v>3</v>
      </c>
      <c r="G46" s="9">
        <f t="shared" si="25"/>
        <v>3</v>
      </c>
      <c r="H46" s="9">
        <f t="shared" si="25"/>
        <v>3</v>
      </c>
      <c r="I46" s="9">
        <f t="shared" si="25"/>
        <v>3</v>
      </c>
      <c r="J46" s="9">
        <f t="shared" si="25"/>
        <v>3</v>
      </c>
      <c r="K46" s="9">
        <f t="shared" si="25"/>
        <v>3</v>
      </c>
      <c r="L46" s="9">
        <f t="shared" si="25"/>
        <v>3</v>
      </c>
      <c r="M46" s="9">
        <f t="shared" si="25"/>
        <v>3</v>
      </c>
      <c r="N46" s="9">
        <f t="shared" si="25"/>
        <v>3</v>
      </c>
      <c r="O46" s="9">
        <f t="shared" si="25"/>
        <v>3</v>
      </c>
      <c r="P46" s="9">
        <f t="shared" si="25"/>
        <v>3</v>
      </c>
      <c r="Q46" s="9">
        <f t="shared" si="25"/>
        <v>3</v>
      </c>
      <c r="R46" s="9">
        <f t="shared" si="25"/>
        <v>3</v>
      </c>
      <c r="S46" s="9">
        <f t="shared" si="25"/>
        <v>0</v>
      </c>
      <c r="T46" s="9">
        <f t="shared" si="25"/>
        <v>0</v>
      </c>
      <c r="U46" s="9" t="s">
        <v>161</v>
      </c>
      <c r="V46" s="9">
        <f t="shared" si="25"/>
        <v>0</v>
      </c>
      <c r="W46" s="9">
        <f t="shared" si="25"/>
        <v>0</v>
      </c>
      <c r="X46" s="9">
        <f t="shared" si="25"/>
        <v>3.5</v>
      </c>
      <c r="Y46" s="9">
        <f t="shared" si="25"/>
        <v>3.5</v>
      </c>
      <c r="Z46" s="9">
        <f t="shared" si="25"/>
        <v>3.5</v>
      </c>
      <c r="AA46" s="9">
        <f t="shared" si="25"/>
        <v>3.5</v>
      </c>
      <c r="AB46" s="9">
        <f t="shared" si="25"/>
        <v>3.5</v>
      </c>
      <c r="AC46" s="9">
        <f t="shared" si="25"/>
        <v>3.5</v>
      </c>
      <c r="AD46" s="9">
        <f t="shared" si="25"/>
        <v>3.5</v>
      </c>
      <c r="AE46" s="9">
        <f t="shared" si="25"/>
        <v>3.5</v>
      </c>
      <c r="AF46" s="9">
        <f t="shared" si="25"/>
        <v>3.5</v>
      </c>
      <c r="AG46" s="9">
        <f t="shared" si="25"/>
        <v>3.5</v>
      </c>
      <c r="AH46" s="9">
        <f t="shared" si="25"/>
        <v>3.5</v>
      </c>
      <c r="AI46" s="9">
        <f t="shared" si="25"/>
        <v>3.5</v>
      </c>
      <c r="AJ46" s="9">
        <f t="shared" si="25"/>
        <v>3.5</v>
      </c>
      <c r="AK46" s="9">
        <f t="shared" si="25"/>
        <v>3.5</v>
      </c>
      <c r="AL46" s="9">
        <f t="shared" si="25"/>
        <v>3.5</v>
      </c>
      <c r="AM46" s="9">
        <f t="shared" si="25"/>
        <v>3.5</v>
      </c>
      <c r="AN46" s="9">
        <f t="shared" si="25"/>
        <v>3.5</v>
      </c>
      <c r="AO46" s="9">
        <f t="shared" si="25"/>
        <v>3.5</v>
      </c>
      <c r="AP46" s="9">
        <f t="shared" si="25"/>
        <v>3.5</v>
      </c>
      <c r="AQ46" s="9">
        <f t="shared" si="25"/>
        <v>3.5</v>
      </c>
      <c r="AR46" s="9">
        <f t="shared" si="25"/>
        <v>0</v>
      </c>
      <c r="AS46" s="9">
        <f t="shared" si="25"/>
        <v>0</v>
      </c>
      <c r="AT46" s="9" t="s">
        <v>161</v>
      </c>
      <c r="AU46" s="9">
        <f t="shared" si="25"/>
        <v>0</v>
      </c>
      <c r="AV46" s="9">
        <f t="shared" si="25"/>
        <v>0</v>
      </c>
      <c r="AW46" s="9">
        <f t="shared" si="25"/>
        <v>0</v>
      </c>
      <c r="AX46" s="9">
        <f t="shared" si="25"/>
        <v>0</v>
      </c>
      <c r="AY46" s="9">
        <f t="shared" si="25"/>
        <v>0</v>
      </c>
      <c r="AZ46" s="9">
        <f t="shared" si="25"/>
        <v>0</v>
      </c>
      <c r="BA46" s="9">
        <f t="shared" si="25"/>
        <v>0</v>
      </c>
      <c r="BB46" s="9">
        <f t="shared" si="25"/>
        <v>0</v>
      </c>
      <c r="BC46" s="9">
        <f t="shared" si="25"/>
        <v>0</v>
      </c>
      <c r="BD46" s="9">
        <f t="shared" si="25"/>
        <v>0</v>
      </c>
      <c r="BE46" s="9">
        <f t="shared" si="25"/>
        <v>0</v>
      </c>
      <c r="BF46" s="9">
        <f t="shared" si="2"/>
        <v>112</v>
      </c>
    </row>
    <row r="47" spans="1:58" x14ac:dyDescent="0.2">
      <c r="A47" s="203"/>
      <c r="B47" s="199" t="s">
        <v>55</v>
      </c>
      <c r="C47" s="161" t="s">
        <v>108</v>
      </c>
      <c r="D47" s="49" t="s">
        <v>17</v>
      </c>
      <c r="E47" s="41">
        <v>2</v>
      </c>
      <c r="F47" s="41">
        <v>2</v>
      </c>
      <c r="G47" s="41">
        <v>2</v>
      </c>
      <c r="H47" s="41">
        <v>2</v>
      </c>
      <c r="I47" s="41">
        <v>2</v>
      </c>
      <c r="J47" s="41">
        <v>2</v>
      </c>
      <c r="K47" s="41">
        <v>2</v>
      </c>
      <c r="L47" s="41">
        <v>2</v>
      </c>
      <c r="M47" s="41">
        <v>2</v>
      </c>
      <c r="N47" s="41">
        <v>2</v>
      </c>
      <c r="O47" s="41">
        <v>2</v>
      </c>
      <c r="P47" s="41">
        <v>2</v>
      </c>
      <c r="Q47" s="41">
        <v>2</v>
      </c>
      <c r="R47" s="41">
        <v>2</v>
      </c>
      <c r="S47" s="10" t="s">
        <v>162</v>
      </c>
      <c r="T47" s="10" t="s">
        <v>162</v>
      </c>
      <c r="U47" s="59" t="s">
        <v>161</v>
      </c>
      <c r="V47" s="11">
        <v>0</v>
      </c>
      <c r="W47" s="11">
        <v>0</v>
      </c>
      <c r="X47" s="38">
        <v>4</v>
      </c>
      <c r="Y47" s="38">
        <v>4</v>
      </c>
      <c r="Z47" s="38">
        <v>4</v>
      </c>
      <c r="AA47" s="38">
        <v>4</v>
      </c>
      <c r="AB47" s="38">
        <v>4</v>
      </c>
      <c r="AC47" s="38">
        <v>4</v>
      </c>
      <c r="AD47" s="38">
        <v>4</v>
      </c>
      <c r="AE47" s="38">
        <v>4</v>
      </c>
      <c r="AF47" s="38">
        <v>4</v>
      </c>
      <c r="AG47" s="38">
        <v>4</v>
      </c>
      <c r="AH47" s="38">
        <v>4</v>
      </c>
      <c r="AI47" s="38">
        <v>4</v>
      </c>
      <c r="AJ47" s="38">
        <v>4</v>
      </c>
      <c r="AK47" s="38">
        <v>4</v>
      </c>
      <c r="AL47" s="38">
        <v>4</v>
      </c>
      <c r="AM47" s="38">
        <v>4</v>
      </c>
      <c r="AN47" s="38">
        <v>4</v>
      </c>
      <c r="AO47" s="38">
        <v>4</v>
      </c>
      <c r="AP47" s="38">
        <v>4</v>
      </c>
      <c r="AQ47" s="38">
        <v>4</v>
      </c>
      <c r="AR47" s="11" t="s">
        <v>162</v>
      </c>
      <c r="AS47" s="11" t="s">
        <v>162</v>
      </c>
      <c r="AT47" s="10" t="s">
        <v>162</v>
      </c>
      <c r="AU47" s="10" t="s">
        <v>162</v>
      </c>
      <c r="AV47" s="61" t="s">
        <v>161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1">
        <v>0</v>
      </c>
      <c r="BF47" s="37">
        <f t="shared" si="2"/>
        <v>108</v>
      </c>
    </row>
    <row r="48" spans="1:58" x14ac:dyDescent="0.2">
      <c r="A48" s="203"/>
      <c r="B48" s="199"/>
      <c r="C48" s="161"/>
      <c r="D48" s="49" t="s">
        <v>18</v>
      </c>
      <c r="E48" s="41">
        <v>1</v>
      </c>
      <c r="F48" s="41">
        <v>1</v>
      </c>
      <c r="G48" s="41">
        <v>1</v>
      </c>
      <c r="H48" s="41">
        <v>1</v>
      </c>
      <c r="I48" s="41">
        <v>1</v>
      </c>
      <c r="J48" s="41">
        <v>1</v>
      </c>
      <c r="K48" s="41">
        <v>1</v>
      </c>
      <c r="L48" s="41">
        <v>1</v>
      </c>
      <c r="M48" s="41">
        <v>1</v>
      </c>
      <c r="N48" s="41">
        <v>1</v>
      </c>
      <c r="O48" s="41">
        <v>1</v>
      </c>
      <c r="P48" s="41">
        <v>1</v>
      </c>
      <c r="Q48" s="41">
        <v>1</v>
      </c>
      <c r="R48" s="41">
        <v>1</v>
      </c>
      <c r="S48" s="10" t="s">
        <v>162</v>
      </c>
      <c r="T48" s="10" t="s">
        <v>162</v>
      </c>
      <c r="U48" s="59" t="s">
        <v>161</v>
      </c>
      <c r="V48" s="11">
        <v>0</v>
      </c>
      <c r="W48" s="11">
        <v>0</v>
      </c>
      <c r="X48" s="38">
        <v>2</v>
      </c>
      <c r="Y48" s="38">
        <v>2</v>
      </c>
      <c r="Z48" s="38">
        <v>2</v>
      </c>
      <c r="AA48" s="38">
        <v>2</v>
      </c>
      <c r="AB48" s="38">
        <v>2</v>
      </c>
      <c r="AC48" s="38">
        <v>2</v>
      </c>
      <c r="AD48" s="38">
        <v>2</v>
      </c>
      <c r="AE48" s="38">
        <v>2</v>
      </c>
      <c r="AF48" s="38">
        <v>2</v>
      </c>
      <c r="AG48" s="38">
        <v>2</v>
      </c>
      <c r="AH48" s="38">
        <v>2</v>
      </c>
      <c r="AI48" s="38">
        <v>2</v>
      </c>
      <c r="AJ48" s="38">
        <v>2</v>
      </c>
      <c r="AK48" s="38">
        <v>2</v>
      </c>
      <c r="AL48" s="38">
        <v>2</v>
      </c>
      <c r="AM48" s="38">
        <v>2</v>
      </c>
      <c r="AN48" s="38">
        <v>2</v>
      </c>
      <c r="AO48" s="38">
        <v>2</v>
      </c>
      <c r="AP48" s="38">
        <v>2</v>
      </c>
      <c r="AQ48" s="38">
        <v>2</v>
      </c>
      <c r="AR48" s="11" t="s">
        <v>162</v>
      </c>
      <c r="AS48" s="11" t="s">
        <v>162</v>
      </c>
      <c r="AT48" s="10" t="s">
        <v>162</v>
      </c>
      <c r="AU48" s="10" t="s">
        <v>162</v>
      </c>
      <c r="AV48" s="61" t="s">
        <v>161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1">
        <v>0</v>
      </c>
      <c r="BF48" s="37">
        <f t="shared" si="2"/>
        <v>54</v>
      </c>
    </row>
    <row r="49" spans="1:58" ht="12.75" customHeight="1" x14ac:dyDescent="0.2">
      <c r="A49" s="203"/>
      <c r="B49" s="199" t="s">
        <v>100</v>
      </c>
      <c r="C49" s="161" t="s">
        <v>101</v>
      </c>
      <c r="D49" s="49" t="s">
        <v>17</v>
      </c>
      <c r="E49" s="41">
        <v>2</v>
      </c>
      <c r="F49" s="41">
        <v>2</v>
      </c>
      <c r="G49" s="41">
        <v>2</v>
      </c>
      <c r="H49" s="41">
        <v>2</v>
      </c>
      <c r="I49" s="41">
        <v>2</v>
      </c>
      <c r="J49" s="41">
        <v>2</v>
      </c>
      <c r="K49" s="41">
        <v>2</v>
      </c>
      <c r="L49" s="41">
        <v>2</v>
      </c>
      <c r="M49" s="41">
        <v>2</v>
      </c>
      <c r="N49" s="41">
        <v>2</v>
      </c>
      <c r="O49" s="41">
        <v>2</v>
      </c>
      <c r="P49" s="41">
        <v>2</v>
      </c>
      <c r="Q49" s="41">
        <v>2</v>
      </c>
      <c r="R49" s="41">
        <v>2</v>
      </c>
      <c r="S49" s="10" t="s">
        <v>162</v>
      </c>
      <c r="T49" s="10" t="s">
        <v>162</v>
      </c>
      <c r="U49" s="59" t="s">
        <v>161</v>
      </c>
      <c r="V49" s="11">
        <v>0</v>
      </c>
      <c r="W49" s="11">
        <v>0</v>
      </c>
      <c r="X49" s="38">
        <v>2</v>
      </c>
      <c r="Y49" s="38">
        <v>2</v>
      </c>
      <c r="Z49" s="38">
        <v>2</v>
      </c>
      <c r="AA49" s="38">
        <v>2</v>
      </c>
      <c r="AB49" s="38">
        <v>2</v>
      </c>
      <c r="AC49" s="38">
        <v>2</v>
      </c>
      <c r="AD49" s="38">
        <v>2</v>
      </c>
      <c r="AE49" s="38">
        <v>2</v>
      </c>
      <c r="AF49" s="38">
        <v>2</v>
      </c>
      <c r="AG49" s="38">
        <v>2</v>
      </c>
      <c r="AH49" s="38">
        <v>2</v>
      </c>
      <c r="AI49" s="38">
        <v>2</v>
      </c>
      <c r="AJ49" s="38">
        <v>2</v>
      </c>
      <c r="AK49" s="38">
        <v>2</v>
      </c>
      <c r="AL49" s="38">
        <v>2</v>
      </c>
      <c r="AM49" s="38">
        <v>2</v>
      </c>
      <c r="AN49" s="38">
        <v>2</v>
      </c>
      <c r="AO49" s="38">
        <v>2</v>
      </c>
      <c r="AP49" s="38">
        <v>2</v>
      </c>
      <c r="AQ49" s="38">
        <v>2</v>
      </c>
      <c r="AR49" s="11" t="s">
        <v>162</v>
      </c>
      <c r="AS49" s="11" t="s">
        <v>162</v>
      </c>
      <c r="AT49" s="10" t="s">
        <v>162</v>
      </c>
      <c r="AU49" s="10" t="s">
        <v>162</v>
      </c>
      <c r="AV49" s="61" t="s">
        <v>161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1">
        <v>0</v>
      </c>
      <c r="BF49" s="37">
        <f t="shared" si="2"/>
        <v>68</v>
      </c>
    </row>
    <row r="50" spans="1:58" x14ac:dyDescent="0.2">
      <c r="A50" s="203"/>
      <c r="B50" s="199"/>
      <c r="C50" s="161"/>
      <c r="D50" s="49" t="s">
        <v>18</v>
      </c>
      <c r="E50" s="41">
        <v>1</v>
      </c>
      <c r="F50" s="41">
        <v>1</v>
      </c>
      <c r="G50" s="41">
        <v>1</v>
      </c>
      <c r="H50" s="41">
        <v>1</v>
      </c>
      <c r="I50" s="41">
        <v>1</v>
      </c>
      <c r="J50" s="41">
        <v>1</v>
      </c>
      <c r="K50" s="41">
        <v>1</v>
      </c>
      <c r="L50" s="41">
        <v>1</v>
      </c>
      <c r="M50" s="41">
        <v>1</v>
      </c>
      <c r="N50" s="41">
        <v>1</v>
      </c>
      <c r="O50" s="41">
        <v>1</v>
      </c>
      <c r="P50" s="41">
        <v>1</v>
      </c>
      <c r="Q50" s="41">
        <v>1</v>
      </c>
      <c r="R50" s="41">
        <v>1</v>
      </c>
      <c r="S50" s="10" t="s">
        <v>162</v>
      </c>
      <c r="T50" s="10" t="s">
        <v>162</v>
      </c>
      <c r="U50" s="59" t="s">
        <v>161</v>
      </c>
      <c r="V50" s="11">
        <v>0</v>
      </c>
      <c r="W50" s="11">
        <v>0</v>
      </c>
      <c r="X50" s="38">
        <v>1</v>
      </c>
      <c r="Y50" s="38">
        <v>1</v>
      </c>
      <c r="Z50" s="38">
        <v>1</v>
      </c>
      <c r="AA50" s="38">
        <v>1</v>
      </c>
      <c r="AB50" s="38">
        <v>1</v>
      </c>
      <c r="AC50" s="38">
        <v>1</v>
      </c>
      <c r="AD50" s="38">
        <v>1</v>
      </c>
      <c r="AE50" s="38">
        <v>1</v>
      </c>
      <c r="AF50" s="38">
        <v>1</v>
      </c>
      <c r="AG50" s="38">
        <v>1</v>
      </c>
      <c r="AH50" s="38">
        <v>1</v>
      </c>
      <c r="AI50" s="38">
        <v>1</v>
      </c>
      <c r="AJ50" s="38">
        <v>1</v>
      </c>
      <c r="AK50" s="38">
        <v>1</v>
      </c>
      <c r="AL50" s="38">
        <v>1</v>
      </c>
      <c r="AM50" s="38">
        <v>1</v>
      </c>
      <c r="AN50" s="38">
        <v>1</v>
      </c>
      <c r="AO50" s="38">
        <v>1</v>
      </c>
      <c r="AP50" s="38">
        <v>1</v>
      </c>
      <c r="AQ50" s="38">
        <v>1</v>
      </c>
      <c r="AR50" s="11" t="s">
        <v>162</v>
      </c>
      <c r="AS50" s="11" t="s">
        <v>162</v>
      </c>
      <c r="AT50" s="10" t="s">
        <v>162</v>
      </c>
      <c r="AU50" s="10" t="s">
        <v>162</v>
      </c>
      <c r="AV50" s="61" t="s">
        <v>161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1">
        <v>0</v>
      </c>
      <c r="BF50" s="37">
        <f t="shared" si="2"/>
        <v>34</v>
      </c>
    </row>
    <row r="51" spans="1:58" x14ac:dyDescent="0.2">
      <c r="A51" s="203"/>
      <c r="B51" s="199" t="s">
        <v>102</v>
      </c>
      <c r="C51" s="161" t="s">
        <v>103</v>
      </c>
      <c r="D51" s="49" t="s">
        <v>17</v>
      </c>
      <c r="E51" s="38">
        <v>2</v>
      </c>
      <c r="F51" s="38">
        <v>2</v>
      </c>
      <c r="G51" s="38">
        <v>2</v>
      </c>
      <c r="H51" s="38">
        <v>2</v>
      </c>
      <c r="I51" s="38">
        <v>2</v>
      </c>
      <c r="J51" s="38">
        <v>2</v>
      </c>
      <c r="K51" s="38">
        <v>2</v>
      </c>
      <c r="L51" s="38">
        <v>2</v>
      </c>
      <c r="M51" s="38">
        <v>2</v>
      </c>
      <c r="N51" s="38">
        <v>2</v>
      </c>
      <c r="O51" s="38">
        <v>2</v>
      </c>
      <c r="P51" s="38">
        <v>2</v>
      </c>
      <c r="Q51" s="38">
        <v>2</v>
      </c>
      <c r="R51" s="38">
        <v>2</v>
      </c>
      <c r="S51" s="10" t="s">
        <v>162</v>
      </c>
      <c r="T51" s="10" t="s">
        <v>162</v>
      </c>
      <c r="U51" s="59" t="s">
        <v>161</v>
      </c>
      <c r="V51" s="11">
        <v>0</v>
      </c>
      <c r="W51" s="11">
        <v>0</v>
      </c>
      <c r="X51" s="38">
        <v>1</v>
      </c>
      <c r="Y51" s="38">
        <v>1</v>
      </c>
      <c r="Z51" s="38">
        <v>1</v>
      </c>
      <c r="AA51" s="38">
        <v>1</v>
      </c>
      <c r="AB51" s="38">
        <v>1</v>
      </c>
      <c r="AC51" s="38">
        <v>1</v>
      </c>
      <c r="AD51" s="38">
        <v>1</v>
      </c>
      <c r="AE51" s="38">
        <v>1</v>
      </c>
      <c r="AF51" s="38">
        <v>1</v>
      </c>
      <c r="AG51" s="38">
        <v>1</v>
      </c>
      <c r="AH51" s="38">
        <v>1</v>
      </c>
      <c r="AI51" s="38">
        <v>1</v>
      </c>
      <c r="AJ51" s="38">
        <v>1</v>
      </c>
      <c r="AK51" s="38">
        <v>1</v>
      </c>
      <c r="AL51" s="38">
        <v>1</v>
      </c>
      <c r="AM51" s="38">
        <v>1</v>
      </c>
      <c r="AN51" s="38">
        <v>1</v>
      </c>
      <c r="AO51" s="38">
        <v>1</v>
      </c>
      <c r="AP51" s="38">
        <v>1</v>
      </c>
      <c r="AQ51" s="38">
        <v>1</v>
      </c>
      <c r="AR51" s="11" t="s">
        <v>162</v>
      </c>
      <c r="AS51" s="11" t="s">
        <v>162</v>
      </c>
      <c r="AT51" s="10" t="s">
        <v>162</v>
      </c>
      <c r="AU51" s="10" t="s">
        <v>162</v>
      </c>
      <c r="AV51" s="61" t="s">
        <v>161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1">
        <v>0</v>
      </c>
      <c r="BF51" s="37">
        <f t="shared" ref="BF51:BF56" si="26">SUM(E51:BE51)</f>
        <v>48</v>
      </c>
    </row>
    <row r="52" spans="1:58" x14ac:dyDescent="0.2">
      <c r="A52" s="203"/>
      <c r="B52" s="199"/>
      <c r="C52" s="161"/>
      <c r="D52" s="49" t="s">
        <v>18</v>
      </c>
      <c r="E52" s="38">
        <v>1</v>
      </c>
      <c r="F52" s="38">
        <v>1</v>
      </c>
      <c r="G52" s="38">
        <v>1</v>
      </c>
      <c r="H52" s="38">
        <v>1</v>
      </c>
      <c r="I52" s="38">
        <v>1</v>
      </c>
      <c r="J52" s="38">
        <v>1</v>
      </c>
      <c r="K52" s="38">
        <v>1</v>
      </c>
      <c r="L52" s="38">
        <v>1</v>
      </c>
      <c r="M52" s="38">
        <v>1</v>
      </c>
      <c r="N52" s="38">
        <v>1</v>
      </c>
      <c r="O52" s="38">
        <v>1</v>
      </c>
      <c r="P52" s="38">
        <v>1</v>
      </c>
      <c r="Q52" s="38">
        <v>1</v>
      </c>
      <c r="R52" s="38">
        <v>1</v>
      </c>
      <c r="S52" s="10" t="s">
        <v>162</v>
      </c>
      <c r="T52" s="10" t="s">
        <v>162</v>
      </c>
      <c r="U52" s="59" t="s">
        <v>161</v>
      </c>
      <c r="V52" s="11">
        <v>0</v>
      </c>
      <c r="W52" s="11">
        <v>0</v>
      </c>
      <c r="X52" s="38">
        <v>0.5</v>
      </c>
      <c r="Y52" s="38">
        <v>0.5</v>
      </c>
      <c r="Z52" s="38">
        <v>0.5</v>
      </c>
      <c r="AA52" s="38">
        <v>0.5</v>
      </c>
      <c r="AB52" s="38">
        <v>0.5</v>
      </c>
      <c r="AC52" s="38">
        <v>0.5</v>
      </c>
      <c r="AD52" s="38">
        <v>0.5</v>
      </c>
      <c r="AE52" s="38">
        <v>0.5</v>
      </c>
      <c r="AF52" s="38">
        <v>0.5</v>
      </c>
      <c r="AG52" s="38">
        <v>0.5</v>
      </c>
      <c r="AH52" s="38">
        <v>0.5</v>
      </c>
      <c r="AI52" s="38">
        <v>0.5</v>
      </c>
      <c r="AJ52" s="38">
        <v>0.5</v>
      </c>
      <c r="AK52" s="38">
        <v>0.5</v>
      </c>
      <c r="AL52" s="38">
        <v>0.5</v>
      </c>
      <c r="AM52" s="38">
        <v>0.5</v>
      </c>
      <c r="AN52" s="38">
        <v>0.5</v>
      </c>
      <c r="AO52" s="38">
        <v>0.5</v>
      </c>
      <c r="AP52" s="38">
        <v>0.5</v>
      </c>
      <c r="AQ52" s="38">
        <v>0.5</v>
      </c>
      <c r="AR52" s="11" t="s">
        <v>162</v>
      </c>
      <c r="AS52" s="11" t="s">
        <v>162</v>
      </c>
      <c r="AT52" s="10" t="s">
        <v>162</v>
      </c>
      <c r="AU52" s="10" t="s">
        <v>162</v>
      </c>
      <c r="AV52" s="61" t="s">
        <v>161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1">
        <v>0</v>
      </c>
      <c r="BF52" s="37">
        <f t="shared" si="26"/>
        <v>24</v>
      </c>
    </row>
    <row r="53" spans="1:58" s="8" customFormat="1" x14ac:dyDescent="0.2">
      <c r="A53" s="203"/>
      <c r="B53" s="201" t="s">
        <v>51</v>
      </c>
      <c r="C53" s="215" t="s">
        <v>186</v>
      </c>
      <c r="D53" s="1" t="s">
        <v>17</v>
      </c>
      <c r="E53" s="9">
        <f>E55</f>
        <v>0</v>
      </c>
      <c r="F53" s="9">
        <f t="shared" ref="F53:BE53" si="27">F55</f>
        <v>0</v>
      </c>
      <c r="G53" s="9">
        <f t="shared" si="27"/>
        <v>0</v>
      </c>
      <c r="H53" s="9">
        <f t="shared" si="27"/>
        <v>0</v>
      </c>
      <c r="I53" s="9">
        <f t="shared" si="27"/>
        <v>0</v>
      </c>
      <c r="J53" s="9">
        <f t="shared" si="27"/>
        <v>0</v>
      </c>
      <c r="K53" s="9">
        <f t="shared" si="27"/>
        <v>0</v>
      </c>
      <c r="L53" s="9">
        <f t="shared" si="27"/>
        <v>0</v>
      </c>
      <c r="M53" s="9">
        <f t="shared" si="27"/>
        <v>0</v>
      </c>
      <c r="N53" s="9">
        <f t="shared" si="27"/>
        <v>0</v>
      </c>
      <c r="O53" s="9">
        <f t="shared" si="27"/>
        <v>0</v>
      </c>
      <c r="P53" s="9">
        <f t="shared" si="27"/>
        <v>0</v>
      </c>
      <c r="Q53" s="9">
        <f t="shared" si="27"/>
        <v>0</v>
      </c>
      <c r="R53" s="9">
        <f t="shared" si="27"/>
        <v>0</v>
      </c>
      <c r="S53" s="9" t="str">
        <f t="shared" si="27"/>
        <v>п</v>
      </c>
      <c r="T53" s="9" t="str">
        <f t="shared" si="27"/>
        <v>п</v>
      </c>
      <c r="U53" s="9" t="s">
        <v>161</v>
      </c>
      <c r="V53" s="9">
        <f t="shared" si="27"/>
        <v>0</v>
      </c>
      <c r="W53" s="9">
        <f t="shared" si="27"/>
        <v>0</v>
      </c>
      <c r="X53" s="9">
        <f>X55</f>
        <v>3</v>
      </c>
      <c r="Y53" s="9">
        <f t="shared" si="27"/>
        <v>3</v>
      </c>
      <c r="Z53" s="9">
        <f t="shared" si="27"/>
        <v>3</v>
      </c>
      <c r="AA53" s="9">
        <f t="shared" si="27"/>
        <v>3</v>
      </c>
      <c r="AB53" s="9">
        <f t="shared" si="27"/>
        <v>3</v>
      </c>
      <c r="AC53" s="9">
        <f t="shared" si="27"/>
        <v>3</v>
      </c>
      <c r="AD53" s="9">
        <f t="shared" si="27"/>
        <v>3</v>
      </c>
      <c r="AE53" s="9">
        <f t="shared" si="27"/>
        <v>3</v>
      </c>
      <c r="AF53" s="9">
        <f t="shared" si="27"/>
        <v>3</v>
      </c>
      <c r="AG53" s="9">
        <f t="shared" si="27"/>
        <v>3</v>
      </c>
      <c r="AH53" s="9">
        <f t="shared" si="27"/>
        <v>3</v>
      </c>
      <c r="AI53" s="9">
        <f t="shared" si="27"/>
        <v>3</v>
      </c>
      <c r="AJ53" s="9">
        <f t="shared" si="27"/>
        <v>3</v>
      </c>
      <c r="AK53" s="9">
        <f t="shared" si="27"/>
        <v>3</v>
      </c>
      <c r="AL53" s="9">
        <f t="shared" si="27"/>
        <v>3</v>
      </c>
      <c r="AM53" s="9">
        <f t="shared" si="27"/>
        <v>3</v>
      </c>
      <c r="AN53" s="9">
        <f t="shared" si="27"/>
        <v>3</v>
      </c>
      <c r="AO53" s="9">
        <f t="shared" si="27"/>
        <v>3</v>
      </c>
      <c r="AP53" s="9">
        <f t="shared" si="27"/>
        <v>3</v>
      </c>
      <c r="AQ53" s="9">
        <f t="shared" si="27"/>
        <v>3</v>
      </c>
      <c r="AR53" s="9">
        <f>SUM(AR57)</f>
        <v>0</v>
      </c>
      <c r="AS53" s="9">
        <f>SUM(AS57)</f>
        <v>0</v>
      </c>
      <c r="AT53" s="9">
        <f>SUM(AT57)</f>
        <v>0</v>
      </c>
      <c r="AU53" s="9">
        <f>SUM(AU57)</f>
        <v>36</v>
      </c>
      <c r="AV53" s="9" t="str">
        <f t="shared" si="27"/>
        <v>с</v>
      </c>
      <c r="AW53" s="9">
        <f t="shared" si="27"/>
        <v>0</v>
      </c>
      <c r="AX53" s="9">
        <f t="shared" si="27"/>
        <v>0</v>
      </c>
      <c r="AY53" s="9">
        <f t="shared" si="27"/>
        <v>0</v>
      </c>
      <c r="AZ53" s="9">
        <f t="shared" si="27"/>
        <v>0</v>
      </c>
      <c r="BA53" s="9">
        <f t="shared" si="27"/>
        <v>0</v>
      </c>
      <c r="BB53" s="9">
        <f t="shared" si="27"/>
        <v>0</v>
      </c>
      <c r="BC53" s="9">
        <f t="shared" si="27"/>
        <v>0</v>
      </c>
      <c r="BD53" s="9">
        <f t="shared" si="27"/>
        <v>0</v>
      </c>
      <c r="BE53" s="9">
        <f t="shared" si="27"/>
        <v>0</v>
      </c>
      <c r="BF53" s="9">
        <f t="shared" si="26"/>
        <v>96</v>
      </c>
    </row>
    <row r="54" spans="1:58" s="8" customFormat="1" ht="15" customHeight="1" x14ac:dyDescent="0.2">
      <c r="A54" s="203"/>
      <c r="B54" s="201"/>
      <c r="C54" s="215"/>
      <c r="D54" s="1" t="s">
        <v>18</v>
      </c>
      <c r="E54" s="9">
        <f>E56</f>
        <v>0</v>
      </c>
      <c r="F54" s="9">
        <f t="shared" ref="F54:BE54" si="28">F56</f>
        <v>0</v>
      </c>
      <c r="G54" s="9">
        <f t="shared" si="28"/>
        <v>0</v>
      </c>
      <c r="H54" s="9">
        <f t="shared" si="28"/>
        <v>0</v>
      </c>
      <c r="I54" s="9">
        <f t="shared" si="28"/>
        <v>0</v>
      </c>
      <c r="J54" s="9">
        <f t="shared" si="28"/>
        <v>0</v>
      </c>
      <c r="K54" s="9">
        <f t="shared" si="28"/>
        <v>0</v>
      </c>
      <c r="L54" s="9">
        <f t="shared" si="28"/>
        <v>0</v>
      </c>
      <c r="M54" s="9">
        <f t="shared" si="28"/>
        <v>0</v>
      </c>
      <c r="N54" s="9">
        <f t="shared" si="28"/>
        <v>0</v>
      </c>
      <c r="O54" s="9">
        <f t="shared" si="28"/>
        <v>0</v>
      </c>
      <c r="P54" s="9">
        <f t="shared" si="28"/>
        <v>0</v>
      </c>
      <c r="Q54" s="9">
        <f t="shared" si="28"/>
        <v>0</v>
      </c>
      <c r="R54" s="9">
        <f t="shared" si="28"/>
        <v>0</v>
      </c>
      <c r="S54" s="9" t="str">
        <f t="shared" si="28"/>
        <v>п</v>
      </c>
      <c r="T54" s="9" t="str">
        <f t="shared" si="28"/>
        <v>п</v>
      </c>
      <c r="U54" s="9" t="s">
        <v>161</v>
      </c>
      <c r="V54" s="9">
        <f t="shared" si="28"/>
        <v>0</v>
      </c>
      <c r="W54" s="9">
        <f t="shared" si="28"/>
        <v>0</v>
      </c>
      <c r="X54" s="9">
        <f t="shared" si="28"/>
        <v>1.5</v>
      </c>
      <c r="Y54" s="9">
        <f t="shared" si="28"/>
        <v>1.5</v>
      </c>
      <c r="Z54" s="9">
        <f t="shared" si="28"/>
        <v>1.5</v>
      </c>
      <c r="AA54" s="9">
        <f t="shared" si="28"/>
        <v>1.5</v>
      </c>
      <c r="AB54" s="9">
        <f t="shared" si="28"/>
        <v>1.5</v>
      </c>
      <c r="AC54" s="9">
        <f t="shared" si="28"/>
        <v>1.5</v>
      </c>
      <c r="AD54" s="9">
        <f t="shared" si="28"/>
        <v>1.5</v>
      </c>
      <c r="AE54" s="9">
        <f t="shared" si="28"/>
        <v>1.5</v>
      </c>
      <c r="AF54" s="9">
        <f t="shared" si="28"/>
        <v>1.5</v>
      </c>
      <c r="AG54" s="9">
        <f t="shared" si="28"/>
        <v>1.5</v>
      </c>
      <c r="AH54" s="9">
        <f t="shared" si="28"/>
        <v>1.5</v>
      </c>
      <c r="AI54" s="9">
        <f t="shared" si="28"/>
        <v>1.5</v>
      </c>
      <c r="AJ54" s="9">
        <f t="shared" si="28"/>
        <v>1.5</v>
      </c>
      <c r="AK54" s="9">
        <f t="shared" si="28"/>
        <v>1.5</v>
      </c>
      <c r="AL54" s="9">
        <f t="shared" si="28"/>
        <v>1.5</v>
      </c>
      <c r="AM54" s="9">
        <f t="shared" si="28"/>
        <v>1.5</v>
      </c>
      <c r="AN54" s="9">
        <f t="shared" si="28"/>
        <v>1.5</v>
      </c>
      <c r="AO54" s="9">
        <f t="shared" si="28"/>
        <v>1.5</v>
      </c>
      <c r="AP54" s="9">
        <f t="shared" si="28"/>
        <v>1.5</v>
      </c>
      <c r="AQ54" s="9">
        <f t="shared" si="28"/>
        <v>1.5</v>
      </c>
      <c r="AR54" s="9">
        <v>0</v>
      </c>
      <c r="AS54" s="9">
        <v>0</v>
      </c>
      <c r="AT54" s="9">
        <v>0</v>
      </c>
      <c r="AU54" s="9">
        <v>0</v>
      </c>
      <c r="AV54" s="9" t="str">
        <f t="shared" si="28"/>
        <v>с</v>
      </c>
      <c r="AW54" s="9">
        <f t="shared" si="28"/>
        <v>0</v>
      </c>
      <c r="AX54" s="9">
        <f t="shared" si="28"/>
        <v>0</v>
      </c>
      <c r="AY54" s="9">
        <f t="shared" si="28"/>
        <v>0</v>
      </c>
      <c r="AZ54" s="9">
        <f t="shared" si="28"/>
        <v>0</v>
      </c>
      <c r="BA54" s="9">
        <f t="shared" si="28"/>
        <v>0</v>
      </c>
      <c r="BB54" s="9">
        <f t="shared" si="28"/>
        <v>0</v>
      </c>
      <c r="BC54" s="9">
        <f t="shared" si="28"/>
        <v>0</v>
      </c>
      <c r="BD54" s="9">
        <f t="shared" si="28"/>
        <v>0</v>
      </c>
      <c r="BE54" s="9">
        <f t="shared" si="28"/>
        <v>0</v>
      </c>
      <c r="BF54" s="9">
        <f t="shared" si="26"/>
        <v>30</v>
      </c>
    </row>
    <row r="55" spans="1:58" ht="21" customHeight="1" x14ac:dyDescent="0.2">
      <c r="A55" s="203"/>
      <c r="B55" s="199" t="s">
        <v>52</v>
      </c>
      <c r="C55" s="161" t="s">
        <v>153</v>
      </c>
      <c r="D55" s="49" t="s">
        <v>17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 t="s">
        <v>162</v>
      </c>
      <c r="T55" s="10" t="s">
        <v>162</v>
      </c>
      <c r="U55" s="59" t="s">
        <v>161</v>
      </c>
      <c r="V55" s="11">
        <v>0</v>
      </c>
      <c r="W55" s="11">
        <v>0</v>
      </c>
      <c r="X55" s="38">
        <v>3</v>
      </c>
      <c r="Y55" s="38">
        <v>3</v>
      </c>
      <c r="Z55" s="38">
        <v>3</v>
      </c>
      <c r="AA55" s="38">
        <v>3</v>
      </c>
      <c r="AB55" s="38">
        <v>3</v>
      </c>
      <c r="AC55" s="38">
        <v>3</v>
      </c>
      <c r="AD55" s="38">
        <v>3</v>
      </c>
      <c r="AE55" s="38">
        <v>3</v>
      </c>
      <c r="AF55" s="38">
        <v>3</v>
      </c>
      <c r="AG55" s="38">
        <v>3</v>
      </c>
      <c r="AH55" s="38">
        <v>3</v>
      </c>
      <c r="AI55" s="38">
        <v>3</v>
      </c>
      <c r="AJ55" s="38">
        <v>3</v>
      </c>
      <c r="AK55" s="38">
        <v>3</v>
      </c>
      <c r="AL55" s="38">
        <v>3</v>
      </c>
      <c r="AM55" s="38">
        <v>3</v>
      </c>
      <c r="AN55" s="38">
        <v>3</v>
      </c>
      <c r="AO55" s="38">
        <v>3</v>
      </c>
      <c r="AP55" s="38">
        <v>3</v>
      </c>
      <c r="AQ55" s="38">
        <v>3</v>
      </c>
      <c r="AR55" s="11" t="s">
        <v>162</v>
      </c>
      <c r="AS55" s="11" t="s">
        <v>162</v>
      </c>
      <c r="AT55" s="10" t="s">
        <v>162</v>
      </c>
      <c r="AU55" s="10" t="s">
        <v>162</v>
      </c>
      <c r="AV55" s="61" t="s">
        <v>161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1">
        <v>0</v>
      </c>
      <c r="BF55" s="37">
        <f t="shared" si="26"/>
        <v>60</v>
      </c>
    </row>
    <row r="56" spans="1:58" ht="15" customHeight="1" x14ac:dyDescent="0.2">
      <c r="A56" s="203"/>
      <c r="B56" s="199"/>
      <c r="C56" s="161"/>
      <c r="D56" s="49" t="s">
        <v>18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 t="s">
        <v>162</v>
      </c>
      <c r="T56" s="10" t="s">
        <v>162</v>
      </c>
      <c r="U56" s="59" t="s">
        <v>161</v>
      </c>
      <c r="V56" s="11">
        <v>0</v>
      </c>
      <c r="W56" s="11">
        <v>0</v>
      </c>
      <c r="X56" s="38">
        <v>1.5</v>
      </c>
      <c r="Y56" s="38">
        <v>1.5</v>
      </c>
      <c r="Z56" s="38">
        <v>1.5</v>
      </c>
      <c r="AA56" s="38">
        <v>1.5</v>
      </c>
      <c r="AB56" s="38">
        <v>1.5</v>
      </c>
      <c r="AC56" s="38">
        <v>1.5</v>
      </c>
      <c r="AD56" s="38">
        <v>1.5</v>
      </c>
      <c r="AE56" s="38">
        <v>1.5</v>
      </c>
      <c r="AF56" s="38">
        <v>1.5</v>
      </c>
      <c r="AG56" s="38">
        <v>1.5</v>
      </c>
      <c r="AH56" s="38">
        <v>1.5</v>
      </c>
      <c r="AI56" s="38">
        <v>1.5</v>
      </c>
      <c r="AJ56" s="38">
        <v>1.5</v>
      </c>
      <c r="AK56" s="38">
        <v>1.5</v>
      </c>
      <c r="AL56" s="38">
        <v>1.5</v>
      </c>
      <c r="AM56" s="38">
        <v>1.5</v>
      </c>
      <c r="AN56" s="38">
        <v>1.5</v>
      </c>
      <c r="AO56" s="38">
        <v>1.5</v>
      </c>
      <c r="AP56" s="38">
        <v>1.5</v>
      </c>
      <c r="AQ56" s="38">
        <v>1.5</v>
      </c>
      <c r="AR56" s="11" t="s">
        <v>162</v>
      </c>
      <c r="AS56" s="11" t="s">
        <v>162</v>
      </c>
      <c r="AT56" s="10" t="s">
        <v>162</v>
      </c>
      <c r="AU56" s="10" t="s">
        <v>162</v>
      </c>
      <c r="AV56" s="61" t="s">
        <v>161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1">
        <v>0</v>
      </c>
      <c r="BF56" s="37">
        <f t="shared" si="26"/>
        <v>30</v>
      </c>
    </row>
    <row r="57" spans="1:58" ht="12.75" customHeight="1" x14ac:dyDescent="0.2">
      <c r="A57" s="203"/>
      <c r="B57" s="6" t="s">
        <v>115</v>
      </c>
      <c r="C57" s="6" t="s">
        <v>193</v>
      </c>
      <c r="D57" s="2" t="s">
        <v>17</v>
      </c>
      <c r="E57" s="10"/>
      <c r="F57" s="10"/>
      <c r="G57" s="10"/>
      <c r="H57" s="10"/>
      <c r="I57" s="10"/>
      <c r="J57" s="10"/>
      <c r="K57" s="10"/>
      <c r="L57" s="11"/>
      <c r="M57" s="11"/>
      <c r="N57" s="11"/>
      <c r="O57" s="11"/>
      <c r="P57" s="11"/>
      <c r="Q57" s="11"/>
      <c r="R57" s="11"/>
      <c r="S57" s="10" t="s">
        <v>162</v>
      </c>
      <c r="T57" s="10" t="s">
        <v>162</v>
      </c>
      <c r="U57" s="59" t="s">
        <v>161</v>
      </c>
      <c r="V57" s="11">
        <v>0</v>
      </c>
      <c r="W57" s="11">
        <v>0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0"/>
      <c r="AJ57" s="10"/>
      <c r="AK57" s="10"/>
      <c r="AL57" s="11"/>
      <c r="AM57" s="10"/>
      <c r="AN57" s="10"/>
      <c r="AO57" s="10"/>
      <c r="AP57" s="10"/>
      <c r="AQ57" s="10"/>
      <c r="AR57" s="11" t="s">
        <v>162</v>
      </c>
      <c r="AS57" s="11" t="s">
        <v>162</v>
      </c>
      <c r="AT57" s="10" t="s">
        <v>162</v>
      </c>
      <c r="AU57" s="12">
        <v>36</v>
      </c>
      <c r="AV57" s="61" t="s">
        <v>161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1">
        <v>0</v>
      </c>
      <c r="BF57" s="37">
        <f>SUM(E57:BE57)</f>
        <v>36</v>
      </c>
    </row>
    <row r="58" spans="1:58" s="8" customFormat="1" ht="20.25" customHeight="1" x14ac:dyDescent="0.2">
      <c r="A58" s="203"/>
      <c r="B58" s="201" t="s">
        <v>29</v>
      </c>
      <c r="C58" s="201"/>
      <c r="D58" s="201"/>
      <c r="E58" s="20">
        <f>SUM(E13,E7,)</f>
        <v>36</v>
      </c>
      <c r="F58" s="20">
        <f t="shared" ref="F58:BE58" si="29">SUM(F13,F7,)</f>
        <v>36</v>
      </c>
      <c r="G58" s="20">
        <f t="shared" si="29"/>
        <v>36</v>
      </c>
      <c r="H58" s="20">
        <f t="shared" si="29"/>
        <v>36</v>
      </c>
      <c r="I58" s="20">
        <f t="shared" si="29"/>
        <v>36</v>
      </c>
      <c r="J58" s="20">
        <f t="shared" si="29"/>
        <v>36</v>
      </c>
      <c r="K58" s="20">
        <f t="shared" si="29"/>
        <v>36</v>
      </c>
      <c r="L58" s="20">
        <f t="shared" si="29"/>
        <v>36</v>
      </c>
      <c r="M58" s="20">
        <f t="shared" si="29"/>
        <v>36</v>
      </c>
      <c r="N58" s="20">
        <f t="shared" si="29"/>
        <v>36</v>
      </c>
      <c r="O58" s="20">
        <f t="shared" si="29"/>
        <v>36</v>
      </c>
      <c r="P58" s="20">
        <f t="shared" si="29"/>
        <v>36</v>
      </c>
      <c r="Q58" s="20">
        <f t="shared" si="29"/>
        <v>36</v>
      </c>
      <c r="R58" s="20">
        <f t="shared" si="29"/>
        <v>36</v>
      </c>
      <c r="S58" s="20">
        <f t="shared" si="29"/>
        <v>36</v>
      </c>
      <c r="T58" s="20">
        <f t="shared" si="29"/>
        <v>36</v>
      </c>
      <c r="U58" s="20" t="s">
        <v>161</v>
      </c>
      <c r="V58" s="20">
        <f t="shared" si="29"/>
        <v>0</v>
      </c>
      <c r="W58" s="20">
        <f t="shared" si="29"/>
        <v>0</v>
      </c>
      <c r="X58" s="20">
        <f t="shared" si="29"/>
        <v>36</v>
      </c>
      <c r="Y58" s="20">
        <f t="shared" si="29"/>
        <v>36</v>
      </c>
      <c r="Z58" s="20">
        <f t="shared" si="29"/>
        <v>36</v>
      </c>
      <c r="AA58" s="20">
        <f t="shared" si="29"/>
        <v>36</v>
      </c>
      <c r="AB58" s="20">
        <f t="shared" si="29"/>
        <v>36</v>
      </c>
      <c r="AC58" s="20">
        <f t="shared" si="29"/>
        <v>36</v>
      </c>
      <c r="AD58" s="20">
        <f t="shared" si="29"/>
        <v>36</v>
      </c>
      <c r="AE58" s="20">
        <f t="shared" si="29"/>
        <v>36</v>
      </c>
      <c r="AF58" s="20">
        <f t="shared" si="29"/>
        <v>36</v>
      </c>
      <c r="AG58" s="20">
        <f t="shared" si="29"/>
        <v>36</v>
      </c>
      <c r="AH58" s="20">
        <f t="shared" si="29"/>
        <v>36</v>
      </c>
      <c r="AI58" s="20">
        <f t="shared" si="29"/>
        <v>36</v>
      </c>
      <c r="AJ58" s="20">
        <f t="shared" si="29"/>
        <v>36</v>
      </c>
      <c r="AK58" s="20">
        <f t="shared" si="29"/>
        <v>36</v>
      </c>
      <c r="AL58" s="20">
        <f t="shared" si="29"/>
        <v>36</v>
      </c>
      <c r="AM58" s="20">
        <f t="shared" si="29"/>
        <v>36</v>
      </c>
      <c r="AN58" s="20">
        <f t="shared" si="29"/>
        <v>36</v>
      </c>
      <c r="AO58" s="20">
        <f t="shared" si="29"/>
        <v>36</v>
      </c>
      <c r="AP58" s="20">
        <f t="shared" si="29"/>
        <v>36</v>
      </c>
      <c r="AQ58" s="20">
        <f t="shared" si="29"/>
        <v>36</v>
      </c>
      <c r="AR58" s="20">
        <f t="shared" si="29"/>
        <v>36</v>
      </c>
      <c r="AS58" s="20">
        <f t="shared" si="29"/>
        <v>36</v>
      </c>
      <c r="AT58" s="20">
        <f t="shared" si="29"/>
        <v>36</v>
      </c>
      <c r="AU58" s="20">
        <f t="shared" si="29"/>
        <v>36</v>
      </c>
      <c r="AV58" s="20" t="s">
        <v>161</v>
      </c>
      <c r="AW58" s="20">
        <f t="shared" si="29"/>
        <v>0</v>
      </c>
      <c r="AX58" s="20">
        <f t="shared" si="29"/>
        <v>0</v>
      </c>
      <c r="AY58" s="20">
        <f t="shared" si="29"/>
        <v>0</v>
      </c>
      <c r="AZ58" s="20">
        <f t="shared" si="29"/>
        <v>0</v>
      </c>
      <c r="BA58" s="20">
        <f t="shared" si="29"/>
        <v>0</v>
      </c>
      <c r="BB58" s="20">
        <f t="shared" si="29"/>
        <v>0</v>
      </c>
      <c r="BC58" s="20">
        <f t="shared" si="29"/>
        <v>0</v>
      </c>
      <c r="BD58" s="20">
        <f t="shared" si="29"/>
        <v>0</v>
      </c>
      <c r="BE58" s="20">
        <f t="shared" si="29"/>
        <v>0</v>
      </c>
      <c r="BF58" s="19">
        <f>SUM(E58:BE58)</f>
        <v>1440</v>
      </c>
    </row>
    <row r="59" spans="1:58" s="8" customFormat="1" ht="19.5" customHeight="1" x14ac:dyDescent="0.2">
      <c r="A59" s="203"/>
      <c r="B59" s="201" t="s">
        <v>24</v>
      </c>
      <c r="C59" s="201"/>
      <c r="D59" s="201"/>
      <c r="E59" s="19">
        <f>SUM(E14,E8)</f>
        <v>18</v>
      </c>
      <c r="F59" s="19">
        <f t="shared" ref="F59:BE59" si="30">SUM(F14,F8)</f>
        <v>18</v>
      </c>
      <c r="G59" s="19">
        <f t="shared" si="30"/>
        <v>18</v>
      </c>
      <c r="H59" s="19">
        <f t="shared" si="30"/>
        <v>18</v>
      </c>
      <c r="I59" s="19">
        <f t="shared" si="30"/>
        <v>18</v>
      </c>
      <c r="J59" s="19">
        <f t="shared" si="30"/>
        <v>18</v>
      </c>
      <c r="K59" s="19">
        <f t="shared" si="30"/>
        <v>18</v>
      </c>
      <c r="L59" s="19">
        <f t="shared" si="30"/>
        <v>18</v>
      </c>
      <c r="M59" s="19">
        <f t="shared" si="30"/>
        <v>18</v>
      </c>
      <c r="N59" s="19">
        <f t="shared" si="30"/>
        <v>18</v>
      </c>
      <c r="O59" s="19">
        <f t="shared" si="30"/>
        <v>18</v>
      </c>
      <c r="P59" s="19">
        <f t="shared" si="30"/>
        <v>18</v>
      </c>
      <c r="Q59" s="19">
        <f t="shared" si="30"/>
        <v>18</v>
      </c>
      <c r="R59" s="19">
        <f t="shared" si="30"/>
        <v>18</v>
      </c>
      <c r="S59" s="19">
        <f t="shared" si="30"/>
        <v>0</v>
      </c>
      <c r="T59" s="19">
        <f t="shared" si="30"/>
        <v>0</v>
      </c>
      <c r="U59" s="19" t="s">
        <v>161</v>
      </c>
      <c r="V59" s="19">
        <f t="shared" si="30"/>
        <v>0</v>
      </c>
      <c r="W59" s="19">
        <f t="shared" si="30"/>
        <v>0</v>
      </c>
      <c r="X59" s="19">
        <f t="shared" si="30"/>
        <v>18</v>
      </c>
      <c r="Y59" s="19">
        <f t="shared" si="30"/>
        <v>18</v>
      </c>
      <c r="Z59" s="19">
        <f t="shared" si="30"/>
        <v>18</v>
      </c>
      <c r="AA59" s="19">
        <f t="shared" si="30"/>
        <v>18</v>
      </c>
      <c r="AB59" s="19">
        <f t="shared" si="30"/>
        <v>18</v>
      </c>
      <c r="AC59" s="19">
        <f t="shared" si="30"/>
        <v>18</v>
      </c>
      <c r="AD59" s="19">
        <f t="shared" si="30"/>
        <v>18</v>
      </c>
      <c r="AE59" s="19">
        <f t="shared" si="30"/>
        <v>18</v>
      </c>
      <c r="AF59" s="19">
        <f t="shared" si="30"/>
        <v>18</v>
      </c>
      <c r="AG59" s="19">
        <f t="shared" si="30"/>
        <v>18</v>
      </c>
      <c r="AH59" s="19">
        <f t="shared" si="30"/>
        <v>18</v>
      </c>
      <c r="AI59" s="19">
        <f t="shared" si="30"/>
        <v>18</v>
      </c>
      <c r="AJ59" s="19">
        <f t="shared" si="30"/>
        <v>18</v>
      </c>
      <c r="AK59" s="19">
        <f t="shared" si="30"/>
        <v>18</v>
      </c>
      <c r="AL59" s="19">
        <f t="shared" si="30"/>
        <v>18</v>
      </c>
      <c r="AM59" s="19">
        <f t="shared" si="30"/>
        <v>18</v>
      </c>
      <c r="AN59" s="19">
        <f t="shared" si="30"/>
        <v>18</v>
      </c>
      <c r="AO59" s="19">
        <f t="shared" si="30"/>
        <v>18</v>
      </c>
      <c r="AP59" s="19">
        <f t="shared" si="30"/>
        <v>18</v>
      </c>
      <c r="AQ59" s="19">
        <f t="shared" si="30"/>
        <v>18</v>
      </c>
      <c r="AR59" s="19">
        <f t="shared" si="30"/>
        <v>0</v>
      </c>
      <c r="AS59" s="19">
        <f t="shared" si="30"/>
        <v>0</v>
      </c>
      <c r="AT59" s="19">
        <f t="shared" si="30"/>
        <v>0</v>
      </c>
      <c r="AU59" s="19">
        <f t="shared" si="30"/>
        <v>0</v>
      </c>
      <c r="AV59" s="19" t="s">
        <v>161</v>
      </c>
      <c r="AW59" s="19">
        <f t="shared" si="30"/>
        <v>0</v>
      </c>
      <c r="AX59" s="19">
        <f t="shared" si="30"/>
        <v>0</v>
      </c>
      <c r="AY59" s="19">
        <f t="shared" si="30"/>
        <v>0</v>
      </c>
      <c r="AZ59" s="19">
        <f t="shared" si="30"/>
        <v>0</v>
      </c>
      <c r="BA59" s="19">
        <f t="shared" si="30"/>
        <v>0</v>
      </c>
      <c r="BB59" s="19">
        <f t="shared" si="30"/>
        <v>0</v>
      </c>
      <c r="BC59" s="19">
        <f t="shared" si="30"/>
        <v>0</v>
      </c>
      <c r="BD59" s="19">
        <f t="shared" si="30"/>
        <v>0</v>
      </c>
      <c r="BE59" s="19">
        <f t="shared" si="30"/>
        <v>0</v>
      </c>
      <c r="BF59" s="19">
        <f>SUM(E59:BE59)</f>
        <v>612</v>
      </c>
    </row>
    <row r="60" spans="1:58" s="8" customFormat="1" x14ac:dyDescent="0.2">
      <c r="A60" s="204"/>
      <c r="B60" s="201" t="s">
        <v>25</v>
      </c>
      <c r="C60" s="201"/>
      <c r="D60" s="201"/>
      <c r="E60" s="21">
        <f>E58+E59</f>
        <v>54</v>
      </c>
      <c r="F60" s="21">
        <f t="shared" ref="F60:BE60" si="31">F58+F59</f>
        <v>54</v>
      </c>
      <c r="G60" s="21">
        <f t="shared" si="31"/>
        <v>54</v>
      </c>
      <c r="H60" s="21">
        <f t="shared" si="31"/>
        <v>54</v>
      </c>
      <c r="I60" s="21">
        <f t="shared" si="31"/>
        <v>54</v>
      </c>
      <c r="J60" s="21">
        <f t="shared" si="31"/>
        <v>54</v>
      </c>
      <c r="K60" s="21">
        <f t="shared" si="31"/>
        <v>54</v>
      </c>
      <c r="L60" s="21">
        <f t="shared" si="31"/>
        <v>54</v>
      </c>
      <c r="M60" s="21">
        <f t="shared" si="31"/>
        <v>54</v>
      </c>
      <c r="N60" s="21">
        <f t="shared" si="31"/>
        <v>54</v>
      </c>
      <c r="O60" s="21">
        <f t="shared" si="31"/>
        <v>54</v>
      </c>
      <c r="P60" s="21">
        <f t="shared" si="31"/>
        <v>54</v>
      </c>
      <c r="Q60" s="21">
        <f t="shared" si="31"/>
        <v>54</v>
      </c>
      <c r="R60" s="21">
        <f t="shared" si="31"/>
        <v>54</v>
      </c>
      <c r="S60" s="21">
        <f t="shared" si="31"/>
        <v>36</v>
      </c>
      <c r="T60" s="21">
        <f t="shared" si="31"/>
        <v>36</v>
      </c>
      <c r="U60" s="21" t="s">
        <v>161</v>
      </c>
      <c r="V60" s="21">
        <f t="shared" si="31"/>
        <v>0</v>
      </c>
      <c r="W60" s="21">
        <f t="shared" si="31"/>
        <v>0</v>
      </c>
      <c r="X60" s="21">
        <f t="shared" si="31"/>
        <v>54</v>
      </c>
      <c r="Y60" s="21">
        <f t="shared" si="31"/>
        <v>54</v>
      </c>
      <c r="Z60" s="21">
        <f t="shared" si="31"/>
        <v>54</v>
      </c>
      <c r="AA60" s="21">
        <f t="shared" si="31"/>
        <v>54</v>
      </c>
      <c r="AB60" s="21">
        <f t="shared" si="31"/>
        <v>54</v>
      </c>
      <c r="AC60" s="21">
        <f t="shared" si="31"/>
        <v>54</v>
      </c>
      <c r="AD60" s="21">
        <f t="shared" si="31"/>
        <v>54</v>
      </c>
      <c r="AE60" s="21">
        <f t="shared" si="31"/>
        <v>54</v>
      </c>
      <c r="AF60" s="21">
        <f t="shared" si="31"/>
        <v>54</v>
      </c>
      <c r="AG60" s="21">
        <f t="shared" si="31"/>
        <v>54</v>
      </c>
      <c r="AH60" s="21">
        <f t="shared" si="31"/>
        <v>54</v>
      </c>
      <c r="AI60" s="21">
        <f t="shared" si="31"/>
        <v>54</v>
      </c>
      <c r="AJ60" s="21">
        <f t="shared" si="31"/>
        <v>54</v>
      </c>
      <c r="AK60" s="21">
        <f t="shared" si="31"/>
        <v>54</v>
      </c>
      <c r="AL60" s="21">
        <f t="shared" si="31"/>
        <v>54</v>
      </c>
      <c r="AM60" s="21">
        <f t="shared" si="31"/>
        <v>54</v>
      </c>
      <c r="AN60" s="21">
        <f t="shared" si="31"/>
        <v>54</v>
      </c>
      <c r="AO60" s="21">
        <f t="shared" si="31"/>
        <v>54</v>
      </c>
      <c r="AP60" s="21">
        <f t="shared" si="31"/>
        <v>54</v>
      </c>
      <c r="AQ60" s="21">
        <f t="shared" si="31"/>
        <v>54</v>
      </c>
      <c r="AR60" s="21">
        <f t="shared" si="31"/>
        <v>36</v>
      </c>
      <c r="AS60" s="21">
        <f t="shared" si="31"/>
        <v>36</v>
      </c>
      <c r="AT60" s="21">
        <f t="shared" si="31"/>
        <v>36</v>
      </c>
      <c r="AU60" s="21">
        <f t="shared" si="31"/>
        <v>36</v>
      </c>
      <c r="AV60" s="21" t="s">
        <v>161</v>
      </c>
      <c r="AW60" s="21">
        <f t="shared" si="31"/>
        <v>0</v>
      </c>
      <c r="AX60" s="21">
        <f t="shared" si="31"/>
        <v>0</v>
      </c>
      <c r="AY60" s="21">
        <f t="shared" si="31"/>
        <v>0</v>
      </c>
      <c r="AZ60" s="21">
        <f t="shared" si="31"/>
        <v>0</v>
      </c>
      <c r="BA60" s="21">
        <f t="shared" si="31"/>
        <v>0</v>
      </c>
      <c r="BB60" s="21">
        <f t="shared" si="31"/>
        <v>0</v>
      </c>
      <c r="BC60" s="21">
        <f t="shared" si="31"/>
        <v>0</v>
      </c>
      <c r="BD60" s="21">
        <f t="shared" si="31"/>
        <v>0</v>
      </c>
      <c r="BE60" s="21">
        <f t="shared" si="31"/>
        <v>0</v>
      </c>
      <c r="BF60" s="19">
        <f>SUM(E60:BE60)</f>
        <v>2052</v>
      </c>
    </row>
  </sheetData>
  <mergeCells count="71">
    <mergeCell ref="A7:A60"/>
    <mergeCell ref="BF2:BF6"/>
    <mergeCell ref="E3:BE3"/>
    <mergeCell ref="E5:BE5"/>
    <mergeCell ref="AJ2:AL2"/>
    <mergeCell ref="AN2:AQ2"/>
    <mergeCell ref="B21:B22"/>
    <mergeCell ref="C21:C22"/>
    <mergeCell ref="AZ2:BD2"/>
    <mergeCell ref="R2:U2"/>
    <mergeCell ref="B7:B8"/>
    <mergeCell ref="C7:C8"/>
    <mergeCell ref="W2:Y2"/>
    <mergeCell ref="AA2:AC2"/>
    <mergeCell ref="D2:D6"/>
    <mergeCell ref="B59:D59"/>
    <mergeCell ref="C55:C56"/>
    <mergeCell ref="B13:B14"/>
    <mergeCell ref="C13:C14"/>
    <mergeCell ref="B53:B54"/>
    <mergeCell ref="B60:D60"/>
    <mergeCell ref="B58:D58"/>
    <mergeCell ref="AE2:AH2"/>
    <mergeCell ref="AR2:AU2"/>
    <mergeCell ref="AW2:AY2"/>
    <mergeCell ref="B9:B10"/>
    <mergeCell ref="C9:C10"/>
    <mergeCell ref="B11:B12"/>
    <mergeCell ref="C11:C12"/>
    <mergeCell ref="B55:B56"/>
    <mergeCell ref="A2:A6"/>
    <mergeCell ref="B2:B6"/>
    <mergeCell ref="C2:C6"/>
    <mergeCell ref="N2:Q2"/>
    <mergeCell ref="F2:H2"/>
    <mergeCell ref="J2:L2"/>
    <mergeCell ref="C53:C54"/>
    <mergeCell ref="B15:B16"/>
    <mergeCell ref="C15:C16"/>
    <mergeCell ref="B25:B26"/>
    <mergeCell ref="C25:C26"/>
    <mergeCell ref="B17:B18"/>
    <mergeCell ref="C17:C18"/>
    <mergeCell ref="B19:B20"/>
    <mergeCell ref="C19:C20"/>
    <mergeCell ref="B27:B28"/>
    <mergeCell ref="B29:B30"/>
    <mergeCell ref="C27:C28"/>
    <mergeCell ref="C29:C30"/>
    <mergeCell ref="B23:B24"/>
    <mergeCell ref="C23:C24"/>
    <mergeCell ref="B32:B33"/>
    <mergeCell ref="C32:C33"/>
    <mergeCell ref="B34:B35"/>
    <mergeCell ref="C34:C35"/>
    <mergeCell ref="B40:B41"/>
    <mergeCell ref="C40:C41"/>
    <mergeCell ref="B36:B37"/>
    <mergeCell ref="C36:C37"/>
    <mergeCell ref="B38:B39"/>
    <mergeCell ref="C38:C39"/>
    <mergeCell ref="B51:B52"/>
    <mergeCell ref="C51:C52"/>
    <mergeCell ref="B42:B43"/>
    <mergeCell ref="C42:C43"/>
    <mergeCell ref="B49:B50"/>
    <mergeCell ref="C49:C50"/>
    <mergeCell ref="B45:B46"/>
    <mergeCell ref="C45:C46"/>
    <mergeCell ref="B47:B48"/>
    <mergeCell ref="C47:C48"/>
  </mergeCells>
  <phoneticPr fontId="5" type="noConversion"/>
  <pageMargins left="0.39370078740157483" right="0.39370078740157483" top="0.28000000000000003" bottom="0.19" header="0" footer="0"/>
  <pageSetup paperSize="9" scale="5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8"/>
  <sheetViews>
    <sheetView topLeftCell="A7" zoomScaleNormal="100" workbookViewId="0">
      <selection activeCell="BI47" sqref="BI47"/>
    </sheetView>
  </sheetViews>
  <sheetFormatPr defaultRowHeight="12.75" x14ac:dyDescent="0.2"/>
  <cols>
    <col min="1" max="1" width="3.42578125" customWidth="1"/>
    <col min="2" max="2" width="8.42578125" customWidth="1"/>
    <col min="3" max="3" width="20.7109375" customWidth="1"/>
    <col min="4" max="4" width="6.140625" customWidth="1"/>
    <col min="5" max="56" width="3.7109375" customWidth="1"/>
    <col min="57" max="57" width="4.42578125" customWidth="1"/>
    <col min="58" max="60" width="2.7109375" customWidth="1"/>
  </cols>
  <sheetData>
    <row r="1" spans="1:58" ht="36.75" customHeight="1" x14ac:dyDescent="0.25">
      <c r="A1" s="219" t="s">
        <v>85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</row>
    <row r="2" spans="1:58" ht="69.75" customHeight="1" x14ac:dyDescent="0.2">
      <c r="A2" s="162" t="s">
        <v>0</v>
      </c>
      <c r="B2" s="162" t="s">
        <v>1</v>
      </c>
      <c r="C2" s="162" t="s">
        <v>2</v>
      </c>
      <c r="D2" s="162" t="s">
        <v>3</v>
      </c>
      <c r="E2" s="3" t="s">
        <v>65</v>
      </c>
      <c r="F2" s="177" t="s">
        <v>27</v>
      </c>
      <c r="G2" s="178"/>
      <c r="H2" s="183"/>
      <c r="I2" s="3" t="s">
        <v>66</v>
      </c>
      <c r="J2" s="177" t="s">
        <v>4</v>
      </c>
      <c r="K2" s="178"/>
      <c r="L2" s="178"/>
      <c r="M2" s="3" t="s">
        <v>73</v>
      </c>
      <c r="N2" s="168" t="s">
        <v>5</v>
      </c>
      <c r="O2" s="168"/>
      <c r="P2" s="168"/>
      <c r="Q2" s="168"/>
      <c r="R2" s="168" t="s">
        <v>6</v>
      </c>
      <c r="S2" s="168"/>
      <c r="T2" s="168"/>
      <c r="U2" s="168"/>
      <c r="V2" s="3" t="s">
        <v>67</v>
      </c>
      <c r="W2" s="168" t="s">
        <v>7</v>
      </c>
      <c r="X2" s="168"/>
      <c r="Y2" s="168"/>
      <c r="Z2" s="4" t="s">
        <v>74</v>
      </c>
      <c r="AA2" s="168" t="s">
        <v>8</v>
      </c>
      <c r="AB2" s="168"/>
      <c r="AC2" s="168"/>
      <c r="AD2" s="4" t="s">
        <v>75</v>
      </c>
      <c r="AE2" s="168" t="s">
        <v>9</v>
      </c>
      <c r="AF2" s="168"/>
      <c r="AG2" s="168"/>
      <c r="AH2" s="168"/>
      <c r="AI2" s="3" t="s">
        <v>68</v>
      </c>
      <c r="AJ2" s="168" t="s">
        <v>10</v>
      </c>
      <c r="AK2" s="168"/>
      <c r="AL2" s="168"/>
      <c r="AM2" s="3" t="s">
        <v>69</v>
      </c>
      <c r="AN2" s="168" t="s">
        <v>11</v>
      </c>
      <c r="AO2" s="168"/>
      <c r="AP2" s="168"/>
      <c r="AQ2" s="168"/>
      <c r="AR2" s="168" t="s">
        <v>12</v>
      </c>
      <c r="AS2" s="168"/>
      <c r="AT2" s="168"/>
      <c r="AU2" s="168"/>
      <c r="AV2" s="3" t="s">
        <v>72</v>
      </c>
      <c r="AW2" s="168" t="s">
        <v>13</v>
      </c>
      <c r="AX2" s="168"/>
      <c r="AY2" s="168"/>
      <c r="AZ2" s="168" t="s">
        <v>14</v>
      </c>
      <c r="BA2" s="168"/>
      <c r="BB2" s="168"/>
      <c r="BC2" s="168"/>
      <c r="BD2" s="168"/>
      <c r="BE2" s="4"/>
    </row>
    <row r="3" spans="1:58" x14ac:dyDescent="0.2">
      <c r="A3" s="163"/>
      <c r="B3" s="163"/>
      <c r="C3" s="163"/>
      <c r="D3" s="163"/>
      <c r="E3" s="180" t="s">
        <v>15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2"/>
    </row>
    <row r="4" spans="1:58" x14ac:dyDescent="0.2">
      <c r="A4" s="163"/>
      <c r="B4" s="163"/>
      <c r="C4" s="163"/>
      <c r="D4" s="163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</row>
    <row r="5" spans="1:58" x14ac:dyDescent="0.2">
      <c r="A5" s="163"/>
      <c r="B5" s="163"/>
      <c r="C5" s="163"/>
      <c r="D5" s="163"/>
      <c r="E5" s="174" t="s">
        <v>26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6"/>
    </row>
    <row r="6" spans="1:58" x14ac:dyDescent="0.2">
      <c r="A6" s="164"/>
      <c r="B6" s="164"/>
      <c r="C6" s="164"/>
      <c r="D6" s="164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40">
        <v>17</v>
      </c>
      <c r="V6" s="7">
        <v>18</v>
      </c>
      <c r="W6" s="7">
        <v>19</v>
      </c>
      <c r="X6" s="7">
        <v>20</v>
      </c>
      <c r="Y6" s="7">
        <v>21</v>
      </c>
      <c r="Z6" s="7">
        <v>22</v>
      </c>
      <c r="AA6" s="7">
        <v>23</v>
      </c>
      <c r="AB6" s="7">
        <v>24</v>
      </c>
      <c r="AC6" s="7">
        <v>25</v>
      </c>
      <c r="AD6" s="7">
        <v>26</v>
      </c>
      <c r="AE6" s="7">
        <v>27</v>
      </c>
      <c r="AF6" s="7">
        <v>28</v>
      </c>
      <c r="AG6" s="7">
        <v>29</v>
      </c>
      <c r="AH6" s="7">
        <v>30</v>
      </c>
      <c r="AI6" s="7">
        <v>31</v>
      </c>
      <c r="AJ6" s="7">
        <v>32</v>
      </c>
      <c r="AK6" s="7">
        <v>33</v>
      </c>
      <c r="AL6" s="7">
        <v>34</v>
      </c>
      <c r="AM6" s="7">
        <v>35</v>
      </c>
      <c r="AN6" s="7">
        <v>36</v>
      </c>
      <c r="AO6" s="7">
        <v>37</v>
      </c>
      <c r="AP6" s="7">
        <v>38</v>
      </c>
      <c r="AQ6" s="7">
        <v>39</v>
      </c>
      <c r="AR6" s="44">
        <v>40</v>
      </c>
      <c r="AS6" s="7">
        <v>41</v>
      </c>
      <c r="AT6" s="7">
        <v>42</v>
      </c>
      <c r="AU6" s="7">
        <v>43</v>
      </c>
      <c r="AV6" s="40">
        <v>44</v>
      </c>
      <c r="AW6" s="7">
        <v>45</v>
      </c>
      <c r="AX6" s="7">
        <v>46</v>
      </c>
      <c r="AY6" s="7">
        <v>47</v>
      </c>
      <c r="AZ6" s="7">
        <v>48</v>
      </c>
      <c r="BA6" s="7">
        <v>49</v>
      </c>
      <c r="BB6" s="7">
        <v>50</v>
      </c>
      <c r="BC6" s="7">
        <v>51</v>
      </c>
      <c r="BD6" s="7">
        <v>52</v>
      </c>
      <c r="BE6" s="7">
        <v>53</v>
      </c>
    </row>
    <row r="7" spans="1:58" ht="12.75" customHeight="1" x14ac:dyDescent="0.2">
      <c r="A7" s="202" t="s">
        <v>47</v>
      </c>
      <c r="B7" s="201" t="s">
        <v>31</v>
      </c>
      <c r="C7" s="201" t="s">
        <v>48</v>
      </c>
      <c r="D7" s="114" t="s">
        <v>17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15">
        <v>0</v>
      </c>
      <c r="W7" s="115">
        <v>0</v>
      </c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15">
        <v>0</v>
      </c>
      <c r="AX7" s="115">
        <v>0</v>
      </c>
      <c r="AY7" s="115">
        <v>0</v>
      </c>
      <c r="AZ7" s="115">
        <v>0</v>
      </c>
      <c r="BA7" s="115">
        <v>0</v>
      </c>
      <c r="BB7" s="115">
        <v>0</v>
      </c>
      <c r="BC7" s="115">
        <v>0</v>
      </c>
      <c r="BD7" s="115">
        <v>0</v>
      </c>
      <c r="BE7" s="115">
        <v>0</v>
      </c>
      <c r="BF7" s="30">
        <v>0</v>
      </c>
    </row>
    <row r="8" spans="1:58" x14ac:dyDescent="0.2">
      <c r="A8" s="203"/>
      <c r="B8" s="201"/>
      <c r="C8" s="201"/>
      <c r="D8" s="114" t="s">
        <v>18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15">
        <v>0</v>
      </c>
      <c r="W8" s="115">
        <v>0</v>
      </c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15">
        <v>0</v>
      </c>
      <c r="AX8" s="115">
        <v>0</v>
      </c>
      <c r="AY8" s="115">
        <v>0</v>
      </c>
      <c r="AZ8" s="115">
        <v>0</v>
      </c>
      <c r="BA8" s="115">
        <v>0</v>
      </c>
      <c r="BB8" s="115">
        <v>0</v>
      </c>
      <c r="BC8" s="115">
        <v>0</v>
      </c>
      <c r="BD8" s="115">
        <v>0</v>
      </c>
      <c r="BE8" s="115">
        <v>0</v>
      </c>
      <c r="BF8" s="30">
        <v>0</v>
      </c>
    </row>
    <row r="9" spans="1:58" ht="12.75" customHeight="1" x14ac:dyDescent="0.2">
      <c r="A9" s="203"/>
      <c r="B9" s="161" t="s">
        <v>33</v>
      </c>
      <c r="C9" s="161" t="s">
        <v>19</v>
      </c>
      <c r="D9" s="49" t="s">
        <v>17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07"/>
      <c r="S9" s="7"/>
      <c r="T9" s="7"/>
      <c r="U9" s="105"/>
      <c r="V9" s="77">
        <v>0</v>
      </c>
      <c r="W9" s="77">
        <v>0</v>
      </c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4"/>
      <c r="AR9" s="7"/>
      <c r="AS9" s="7"/>
      <c r="AT9" s="7"/>
      <c r="AU9" s="7"/>
      <c r="AV9" s="107"/>
      <c r="AW9" s="77">
        <v>0</v>
      </c>
      <c r="AX9" s="77">
        <v>0</v>
      </c>
      <c r="AY9" s="77">
        <v>0</v>
      </c>
      <c r="AZ9" s="77">
        <v>0</v>
      </c>
      <c r="BA9" s="77">
        <v>0</v>
      </c>
      <c r="BB9" s="77">
        <v>0</v>
      </c>
      <c r="BC9" s="77">
        <v>0</v>
      </c>
      <c r="BD9" s="77">
        <v>0</v>
      </c>
      <c r="BE9" s="77">
        <v>0</v>
      </c>
      <c r="BF9" s="13">
        <v>0</v>
      </c>
    </row>
    <row r="10" spans="1:58" x14ac:dyDescent="0.2">
      <c r="A10" s="203"/>
      <c r="B10" s="161"/>
      <c r="C10" s="161"/>
      <c r="D10" s="49" t="s">
        <v>18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07"/>
      <c r="S10" s="7"/>
      <c r="T10" s="7"/>
      <c r="U10" s="105"/>
      <c r="V10" s="77">
        <v>0</v>
      </c>
      <c r="W10" s="77">
        <v>0</v>
      </c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44"/>
      <c r="AR10" s="7"/>
      <c r="AS10" s="7"/>
      <c r="AT10" s="7"/>
      <c r="AU10" s="7"/>
      <c r="AV10" s="107"/>
      <c r="AW10" s="77">
        <v>0</v>
      </c>
      <c r="AX10" s="77">
        <v>0</v>
      </c>
      <c r="AY10" s="77">
        <v>0</v>
      </c>
      <c r="AZ10" s="77">
        <v>0</v>
      </c>
      <c r="BA10" s="77">
        <v>0</v>
      </c>
      <c r="BB10" s="77">
        <v>0</v>
      </c>
      <c r="BC10" s="77">
        <v>0</v>
      </c>
      <c r="BD10" s="77">
        <v>0</v>
      </c>
      <c r="BE10" s="77">
        <v>0</v>
      </c>
      <c r="BF10" s="13">
        <v>0</v>
      </c>
    </row>
    <row r="11" spans="1:58" s="8" customFormat="1" ht="12.75" customHeight="1" x14ac:dyDescent="0.2">
      <c r="A11" s="203"/>
      <c r="B11" s="161" t="s">
        <v>62</v>
      </c>
      <c r="C11" s="161" t="s">
        <v>21</v>
      </c>
      <c r="D11" s="49" t="s">
        <v>17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107"/>
      <c r="S11" s="37"/>
      <c r="T11" s="37"/>
      <c r="U11" s="37"/>
      <c r="V11" s="77">
        <v>0</v>
      </c>
      <c r="W11" s="77">
        <v>0</v>
      </c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107"/>
      <c r="AW11" s="77">
        <v>0</v>
      </c>
      <c r="AX11" s="77">
        <v>0</v>
      </c>
      <c r="AY11" s="77">
        <v>0</v>
      </c>
      <c r="AZ11" s="77">
        <v>0</v>
      </c>
      <c r="BA11" s="77">
        <v>0</v>
      </c>
      <c r="BB11" s="77">
        <v>0</v>
      </c>
      <c r="BC11" s="77">
        <v>0</v>
      </c>
      <c r="BD11" s="77">
        <v>0</v>
      </c>
      <c r="BE11" s="77">
        <v>0</v>
      </c>
      <c r="BF11" s="37">
        <v>0</v>
      </c>
    </row>
    <row r="12" spans="1:58" s="8" customFormat="1" x14ac:dyDescent="0.2">
      <c r="A12" s="203"/>
      <c r="B12" s="161"/>
      <c r="C12" s="161"/>
      <c r="D12" s="49" t="s">
        <v>18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7"/>
      <c r="S12" s="100"/>
      <c r="T12" s="100"/>
      <c r="U12" s="100"/>
      <c r="V12" s="125">
        <v>0</v>
      </c>
      <c r="W12" s="125">
        <v>0</v>
      </c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7"/>
      <c r="AW12" s="125">
        <v>0</v>
      </c>
      <c r="AX12" s="125">
        <v>0</v>
      </c>
      <c r="AY12" s="125">
        <v>0</v>
      </c>
      <c r="AZ12" s="125">
        <v>0</v>
      </c>
      <c r="BA12" s="125">
        <v>0</v>
      </c>
      <c r="BB12" s="125">
        <v>0</v>
      </c>
      <c r="BC12" s="125">
        <v>0</v>
      </c>
      <c r="BD12" s="125">
        <v>0</v>
      </c>
      <c r="BE12" s="113">
        <v>0</v>
      </c>
      <c r="BF12" s="37">
        <v>0</v>
      </c>
    </row>
    <row r="13" spans="1:58" x14ac:dyDescent="0.2">
      <c r="A13" s="203"/>
      <c r="B13" s="194" t="s">
        <v>37</v>
      </c>
      <c r="C13" s="194" t="s">
        <v>140</v>
      </c>
      <c r="D13" s="114" t="s">
        <v>17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7"/>
      <c r="Q13" s="65"/>
      <c r="R13" s="65"/>
      <c r="S13" s="65"/>
      <c r="T13" s="65"/>
      <c r="U13" s="66"/>
      <c r="V13" s="115">
        <v>0</v>
      </c>
      <c r="W13" s="115">
        <v>0</v>
      </c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5"/>
      <c r="AI13" s="65"/>
      <c r="AJ13" s="65"/>
      <c r="AK13" s="65"/>
      <c r="AL13" s="66"/>
      <c r="AM13" s="65"/>
      <c r="AN13" s="65"/>
      <c r="AO13" s="65"/>
      <c r="AP13" s="65"/>
      <c r="AQ13" s="65"/>
      <c r="AR13" s="85"/>
      <c r="AS13" s="65"/>
      <c r="AT13" s="65"/>
      <c r="AU13" s="65"/>
      <c r="AV13" s="65"/>
      <c r="AW13" s="115">
        <v>0</v>
      </c>
      <c r="AX13" s="115">
        <v>0</v>
      </c>
      <c r="AY13" s="115">
        <v>0</v>
      </c>
      <c r="AZ13" s="115">
        <v>0</v>
      </c>
      <c r="BA13" s="115">
        <v>0</v>
      </c>
      <c r="BB13" s="115">
        <v>0</v>
      </c>
      <c r="BC13" s="115">
        <v>0</v>
      </c>
      <c r="BD13" s="115">
        <v>0</v>
      </c>
      <c r="BE13" s="115">
        <v>0</v>
      </c>
      <c r="BF13" s="30">
        <f t="shared" ref="BF13:BF58" si="0">SUM(E13:BE13)</f>
        <v>0</v>
      </c>
    </row>
    <row r="14" spans="1:58" x14ac:dyDescent="0.2">
      <c r="A14" s="203"/>
      <c r="B14" s="195"/>
      <c r="C14" s="195"/>
      <c r="D14" s="114" t="s">
        <v>18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67"/>
      <c r="Q14" s="68"/>
      <c r="R14" s="68"/>
      <c r="S14" s="68"/>
      <c r="T14" s="68"/>
      <c r="U14" s="66"/>
      <c r="V14" s="115">
        <v>0</v>
      </c>
      <c r="W14" s="115">
        <v>0</v>
      </c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5"/>
      <c r="AI14" s="65"/>
      <c r="AJ14" s="65"/>
      <c r="AK14" s="65"/>
      <c r="AL14" s="66"/>
      <c r="AM14" s="65"/>
      <c r="AN14" s="65"/>
      <c r="AO14" s="65"/>
      <c r="AP14" s="65"/>
      <c r="AQ14" s="65"/>
      <c r="AR14" s="85"/>
      <c r="AS14" s="65"/>
      <c r="AT14" s="65"/>
      <c r="AU14" s="65"/>
      <c r="AV14" s="65"/>
      <c r="AW14" s="115">
        <v>0</v>
      </c>
      <c r="AX14" s="115">
        <v>0</v>
      </c>
      <c r="AY14" s="115">
        <v>0</v>
      </c>
      <c r="AZ14" s="115">
        <v>0</v>
      </c>
      <c r="BA14" s="115">
        <v>0</v>
      </c>
      <c r="BB14" s="115">
        <v>0</v>
      </c>
      <c r="BC14" s="115">
        <v>0</v>
      </c>
      <c r="BD14" s="115">
        <v>0</v>
      </c>
      <c r="BE14" s="115">
        <v>0</v>
      </c>
      <c r="BF14" s="30">
        <f t="shared" si="0"/>
        <v>0</v>
      </c>
    </row>
    <row r="15" spans="1:58" x14ac:dyDescent="0.2">
      <c r="A15" s="203"/>
      <c r="B15" s="201" t="s">
        <v>38</v>
      </c>
      <c r="C15" s="201" t="s">
        <v>141</v>
      </c>
      <c r="D15" s="114" t="s">
        <v>17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115">
        <v>0</v>
      </c>
      <c r="W15" s="115">
        <v>0</v>
      </c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5"/>
      <c r="AO15" s="65"/>
      <c r="AP15" s="65"/>
      <c r="AQ15" s="65"/>
      <c r="AR15" s="85"/>
      <c r="AS15" s="65"/>
      <c r="AT15" s="65"/>
      <c r="AU15" s="65"/>
      <c r="AV15" s="65"/>
      <c r="AW15" s="115">
        <v>0</v>
      </c>
      <c r="AX15" s="115">
        <v>0</v>
      </c>
      <c r="AY15" s="115">
        <v>0</v>
      </c>
      <c r="AZ15" s="115">
        <v>0</v>
      </c>
      <c r="BA15" s="115">
        <v>0</v>
      </c>
      <c r="BB15" s="115">
        <v>0</v>
      </c>
      <c r="BC15" s="115">
        <v>0</v>
      </c>
      <c r="BD15" s="115">
        <v>0</v>
      </c>
      <c r="BE15" s="115">
        <v>0</v>
      </c>
      <c r="BF15" s="30">
        <f t="shared" si="0"/>
        <v>0</v>
      </c>
    </row>
    <row r="16" spans="1:58" x14ac:dyDescent="0.2">
      <c r="A16" s="203"/>
      <c r="B16" s="201"/>
      <c r="C16" s="201"/>
      <c r="D16" s="114" t="s">
        <v>18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6"/>
      <c r="V16" s="115">
        <v>0</v>
      </c>
      <c r="W16" s="115">
        <v>0</v>
      </c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5"/>
      <c r="AO16" s="65"/>
      <c r="AP16" s="65"/>
      <c r="AQ16" s="65"/>
      <c r="AR16" s="85"/>
      <c r="AS16" s="65"/>
      <c r="AT16" s="65"/>
      <c r="AU16" s="65"/>
      <c r="AV16" s="65"/>
      <c r="AW16" s="115">
        <v>0</v>
      </c>
      <c r="AX16" s="115">
        <v>0</v>
      </c>
      <c r="AY16" s="115">
        <v>0</v>
      </c>
      <c r="AZ16" s="115">
        <v>0</v>
      </c>
      <c r="BA16" s="115">
        <v>0</v>
      </c>
      <c r="BB16" s="115">
        <v>0</v>
      </c>
      <c r="BC16" s="115">
        <v>0</v>
      </c>
      <c r="BD16" s="115">
        <v>0</v>
      </c>
      <c r="BE16" s="115">
        <v>0</v>
      </c>
      <c r="BF16" s="30">
        <f t="shared" si="0"/>
        <v>0</v>
      </c>
    </row>
    <row r="17" spans="1:58" s="8" customFormat="1" ht="12.75" customHeight="1" x14ac:dyDescent="0.2">
      <c r="A17" s="203"/>
      <c r="B17" s="199" t="s">
        <v>39</v>
      </c>
      <c r="C17" s="199" t="s">
        <v>89</v>
      </c>
      <c r="D17" s="49" t="s">
        <v>17</v>
      </c>
      <c r="E17" s="87"/>
      <c r="F17" s="87"/>
      <c r="G17" s="87"/>
      <c r="H17" s="87"/>
      <c r="I17" s="87"/>
      <c r="J17" s="87"/>
      <c r="K17" s="8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77">
        <v>0</v>
      </c>
      <c r="W17" s="77">
        <v>0</v>
      </c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7"/>
      <c r="AI17" s="87"/>
      <c r="AJ17" s="87"/>
      <c r="AK17" s="87"/>
      <c r="AL17" s="88"/>
      <c r="AM17" s="87"/>
      <c r="AN17" s="87"/>
      <c r="AO17" s="87"/>
      <c r="AP17" s="87"/>
      <c r="AQ17" s="87"/>
      <c r="AR17" s="87"/>
      <c r="AS17" s="87"/>
      <c r="AT17" s="87"/>
      <c r="AU17" s="87"/>
      <c r="AV17" s="220" t="s">
        <v>171</v>
      </c>
      <c r="AW17" s="77">
        <v>0</v>
      </c>
      <c r="AX17" s="77">
        <v>0</v>
      </c>
      <c r="AY17" s="77">
        <v>0</v>
      </c>
      <c r="AZ17" s="77">
        <v>0</v>
      </c>
      <c r="BA17" s="77">
        <v>0</v>
      </c>
      <c r="BB17" s="77">
        <v>0</v>
      </c>
      <c r="BC17" s="77">
        <v>0</v>
      </c>
      <c r="BD17" s="77">
        <v>0</v>
      </c>
      <c r="BE17" s="77">
        <v>0</v>
      </c>
      <c r="BF17" s="37">
        <f t="shared" si="0"/>
        <v>0</v>
      </c>
    </row>
    <row r="18" spans="1:58" s="8" customFormat="1" x14ac:dyDescent="0.2">
      <c r="A18" s="203"/>
      <c r="B18" s="199"/>
      <c r="C18" s="199"/>
      <c r="D18" s="49" t="s">
        <v>18</v>
      </c>
      <c r="E18" s="87"/>
      <c r="F18" s="87"/>
      <c r="G18" s="87"/>
      <c r="H18" s="87"/>
      <c r="I18" s="87"/>
      <c r="J18" s="87"/>
      <c r="K18" s="87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77">
        <v>0</v>
      </c>
      <c r="W18" s="77">
        <v>0</v>
      </c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7"/>
      <c r="AI18" s="87"/>
      <c r="AJ18" s="87"/>
      <c r="AK18" s="87"/>
      <c r="AL18" s="88"/>
      <c r="AM18" s="87"/>
      <c r="AN18" s="87"/>
      <c r="AO18" s="87"/>
      <c r="AP18" s="87"/>
      <c r="AQ18" s="87"/>
      <c r="AR18" s="87"/>
      <c r="AS18" s="87"/>
      <c r="AT18" s="87"/>
      <c r="AU18" s="87"/>
      <c r="AV18" s="221"/>
      <c r="AW18" s="77">
        <v>0</v>
      </c>
      <c r="AX18" s="77">
        <v>0</v>
      </c>
      <c r="AY18" s="77">
        <v>0</v>
      </c>
      <c r="AZ18" s="77">
        <v>0</v>
      </c>
      <c r="BA18" s="77">
        <v>0</v>
      </c>
      <c r="BB18" s="77">
        <v>0</v>
      </c>
      <c r="BC18" s="77">
        <v>0</v>
      </c>
      <c r="BD18" s="77">
        <v>0</v>
      </c>
      <c r="BE18" s="77">
        <v>0</v>
      </c>
      <c r="BF18" s="37">
        <f t="shared" si="0"/>
        <v>0</v>
      </c>
    </row>
    <row r="19" spans="1:58" s="8" customFormat="1" ht="12.75" customHeight="1" x14ac:dyDescent="0.2">
      <c r="A19" s="203"/>
      <c r="B19" s="161" t="s">
        <v>40</v>
      </c>
      <c r="C19" s="161" t="s">
        <v>90</v>
      </c>
      <c r="D19" s="49" t="s">
        <v>17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77">
        <v>0</v>
      </c>
      <c r="W19" s="77">
        <v>0</v>
      </c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221"/>
      <c r="AW19" s="77">
        <v>0</v>
      </c>
      <c r="AX19" s="77">
        <v>0</v>
      </c>
      <c r="AY19" s="77">
        <v>0</v>
      </c>
      <c r="AZ19" s="77">
        <v>0</v>
      </c>
      <c r="BA19" s="77">
        <v>0</v>
      </c>
      <c r="BB19" s="77">
        <v>0</v>
      </c>
      <c r="BC19" s="77">
        <v>0</v>
      </c>
      <c r="BD19" s="77">
        <v>0</v>
      </c>
      <c r="BE19" s="77">
        <v>0</v>
      </c>
      <c r="BF19" s="37">
        <f t="shared" si="0"/>
        <v>0</v>
      </c>
    </row>
    <row r="20" spans="1:58" s="8" customFormat="1" x14ac:dyDescent="0.2">
      <c r="A20" s="203"/>
      <c r="B20" s="161"/>
      <c r="C20" s="161"/>
      <c r="D20" s="49" t="s">
        <v>18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77">
        <v>0</v>
      </c>
      <c r="W20" s="77">
        <v>0</v>
      </c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222"/>
      <c r="AW20" s="77">
        <v>0</v>
      </c>
      <c r="AX20" s="77">
        <v>0</v>
      </c>
      <c r="AY20" s="77">
        <v>0</v>
      </c>
      <c r="AZ20" s="77">
        <v>0</v>
      </c>
      <c r="BA20" s="77">
        <v>0</v>
      </c>
      <c r="BB20" s="77">
        <v>0</v>
      </c>
      <c r="BC20" s="77">
        <v>0</v>
      </c>
      <c r="BD20" s="77">
        <v>0</v>
      </c>
      <c r="BE20" s="77">
        <v>0</v>
      </c>
      <c r="BF20" s="37">
        <f t="shared" si="0"/>
        <v>0</v>
      </c>
    </row>
    <row r="21" spans="1:58" ht="12.75" customHeight="1" x14ac:dyDescent="0.2">
      <c r="A21" s="203"/>
      <c r="B21" s="159" t="s">
        <v>176</v>
      </c>
      <c r="C21" s="159" t="s">
        <v>104</v>
      </c>
      <c r="D21" s="49" t="s">
        <v>17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41"/>
      <c r="S21" s="41"/>
      <c r="T21" s="41"/>
      <c r="U21" s="41"/>
      <c r="V21" s="77">
        <v>0</v>
      </c>
      <c r="W21" s="77">
        <v>0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31"/>
      <c r="AO21" s="10"/>
      <c r="AP21" s="10"/>
      <c r="AQ21" s="209" t="s">
        <v>191</v>
      </c>
      <c r="AR21" s="10"/>
      <c r="AS21" s="10"/>
      <c r="AT21" s="10"/>
      <c r="AU21" s="10"/>
      <c r="AV21" s="36"/>
      <c r="AW21" s="77">
        <v>0</v>
      </c>
      <c r="AX21" s="77">
        <v>0</v>
      </c>
      <c r="AY21" s="77">
        <v>0</v>
      </c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13">
        <f t="shared" si="0"/>
        <v>0</v>
      </c>
    </row>
    <row r="22" spans="1:58" x14ac:dyDescent="0.2">
      <c r="A22" s="203"/>
      <c r="B22" s="160"/>
      <c r="C22" s="160"/>
      <c r="D22" s="49" t="s">
        <v>18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41"/>
      <c r="S22" s="41"/>
      <c r="T22" s="41"/>
      <c r="U22" s="41"/>
      <c r="V22" s="77">
        <v>0</v>
      </c>
      <c r="W22" s="77">
        <v>0</v>
      </c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31"/>
      <c r="AO22" s="10"/>
      <c r="AP22" s="10"/>
      <c r="AQ22" s="211"/>
      <c r="AR22" s="10"/>
      <c r="AS22" s="10"/>
      <c r="AT22" s="10"/>
      <c r="AU22" s="10"/>
      <c r="AV22" s="36"/>
      <c r="AW22" s="77">
        <v>0</v>
      </c>
      <c r="AX22" s="77">
        <v>0</v>
      </c>
      <c r="AY22" s="77">
        <v>0</v>
      </c>
      <c r="AZ22" s="77">
        <v>0</v>
      </c>
      <c r="BA22" s="77">
        <v>0</v>
      </c>
      <c r="BB22" s="77">
        <v>0</v>
      </c>
      <c r="BC22" s="77">
        <v>0</v>
      </c>
      <c r="BD22" s="77">
        <v>0</v>
      </c>
      <c r="BE22" s="77">
        <v>0</v>
      </c>
      <c r="BF22" s="13">
        <f t="shared" si="0"/>
        <v>0</v>
      </c>
    </row>
    <row r="23" spans="1:58" ht="12.75" customHeight="1" x14ac:dyDescent="0.2">
      <c r="A23" s="203"/>
      <c r="B23" s="159" t="s">
        <v>147</v>
      </c>
      <c r="C23" s="159" t="s">
        <v>148</v>
      </c>
      <c r="D23" s="49" t="s">
        <v>17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41"/>
      <c r="S23" s="10"/>
      <c r="T23" s="10"/>
      <c r="U23" s="41"/>
      <c r="V23" s="77">
        <v>0</v>
      </c>
      <c r="W23" s="77">
        <v>0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209" t="s">
        <v>191</v>
      </c>
      <c r="AR23" s="10"/>
      <c r="AS23" s="10"/>
      <c r="AT23" s="10"/>
      <c r="AU23" s="10"/>
      <c r="AV23" s="10"/>
      <c r="AW23" s="77">
        <v>0</v>
      </c>
      <c r="AX23" s="77">
        <v>0</v>
      </c>
      <c r="AY23" s="77">
        <v>0</v>
      </c>
      <c r="AZ23" s="77">
        <v>0</v>
      </c>
      <c r="BA23" s="77">
        <v>0</v>
      </c>
      <c r="BB23" s="77">
        <v>0</v>
      </c>
      <c r="BC23" s="77">
        <v>0</v>
      </c>
      <c r="BD23" s="77">
        <v>0</v>
      </c>
      <c r="BE23" s="77">
        <v>0</v>
      </c>
      <c r="BF23" s="13">
        <f t="shared" si="0"/>
        <v>0</v>
      </c>
    </row>
    <row r="24" spans="1:58" ht="18.75" customHeight="1" x14ac:dyDescent="0.2">
      <c r="A24" s="203"/>
      <c r="B24" s="160"/>
      <c r="C24" s="160"/>
      <c r="D24" s="49" t="s">
        <v>18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41"/>
      <c r="S24" s="10"/>
      <c r="T24" s="10"/>
      <c r="U24" s="41"/>
      <c r="V24" s="77">
        <v>0</v>
      </c>
      <c r="W24" s="77">
        <v>0</v>
      </c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211"/>
      <c r="AR24" s="10"/>
      <c r="AS24" s="10"/>
      <c r="AT24" s="10"/>
      <c r="AU24" s="10"/>
      <c r="AV24" s="10"/>
      <c r="AW24" s="77">
        <v>0</v>
      </c>
      <c r="AX24" s="77">
        <v>0</v>
      </c>
      <c r="AY24" s="77">
        <v>0</v>
      </c>
      <c r="AZ24" s="77">
        <v>0</v>
      </c>
      <c r="BA24" s="77">
        <v>0</v>
      </c>
      <c r="BB24" s="77">
        <v>0</v>
      </c>
      <c r="BC24" s="77">
        <v>0</v>
      </c>
      <c r="BD24" s="77">
        <v>0</v>
      </c>
      <c r="BE24" s="77">
        <v>0</v>
      </c>
      <c r="BF24" s="13">
        <f t="shared" si="0"/>
        <v>0</v>
      </c>
    </row>
    <row r="25" spans="1:58" ht="12.75" customHeight="1" x14ac:dyDescent="0.2">
      <c r="A25" s="203"/>
      <c r="B25" s="201" t="s">
        <v>43</v>
      </c>
      <c r="C25" s="201" t="s">
        <v>92</v>
      </c>
      <c r="D25" s="118" t="s">
        <v>17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7"/>
      <c r="U25" s="229" t="s">
        <v>81</v>
      </c>
      <c r="V25" s="115">
        <v>0</v>
      </c>
      <c r="W25" s="115">
        <v>0</v>
      </c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67"/>
      <c r="AO25" s="65"/>
      <c r="AP25" s="65"/>
      <c r="AQ25" s="65"/>
      <c r="AR25" s="65"/>
      <c r="AS25" s="65"/>
      <c r="AT25" s="65"/>
      <c r="AU25" s="67"/>
      <c r="AV25" s="108"/>
      <c r="AW25" s="115">
        <v>0</v>
      </c>
      <c r="AX25" s="115">
        <v>0</v>
      </c>
      <c r="AY25" s="115">
        <v>0</v>
      </c>
      <c r="AZ25" s="115">
        <v>0</v>
      </c>
      <c r="BA25" s="115">
        <v>0</v>
      </c>
      <c r="BB25" s="115">
        <v>0</v>
      </c>
      <c r="BC25" s="115">
        <v>0</v>
      </c>
      <c r="BD25" s="115">
        <v>0</v>
      </c>
      <c r="BE25" s="115">
        <v>0</v>
      </c>
      <c r="BF25" s="85">
        <f t="shared" si="0"/>
        <v>0</v>
      </c>
    </row>
    <row r="26" spans="1:58" ht="20.25" customHeight="1" x14ac:dyDescent="0.2">
      <c r="A26" s="203"/>
      <c r="B26" s="201"/>
      <c r="C26" s="201"/>
      <c r="D26" s="118" t="s">
        <v>18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7"/>
      <c r="U26" s="230"/>
      <c r="V26" s="115">
        <v>0</v>
      </c>
      <c r="W26" s="115">
        <v>0</v>
      </c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67"/>
      <c r="AO26" s="65"/>
      <c r="AP26" s="65"/>
      <c r="AQ26" s="65"/>
      <c r="AR26" s="65"/>
      <c r="AS26" s="65"/>
      <c r="AT26" s="65"/>
      <c r="AU26" s="67"/>
      <c r="AV26" s="108"/>
      <c r="AW26" s="115">
        <v>0</v>
      </c>
      <c r="AX26" s="115">
        <v>0</v>
      </c>
      <c r="AY26" s="115">
        <v>0</v>
      </c>
      <c r="AZ26" s="115">
        <v>0</v>
      </c>
      <c r="BA26" s="115">
        <v>0</v>
      </c>
      <c r="BB26" s="115">
        <v>0</v>
      </c>
      <c r="BC26" s="115">
        <v>0</v>
      </c>
      <c r="BD26" s="115">
        <v>0</v>
      </c>
      <c r="BE26" s="115">
        <v>0</v>
      </c>
      <c r="BF26" s="85">
        <f t="shared" si="0"/>
        <v>0</v>
      </c>
    </row>
    <row r="27" spans="1:58" s="8" customFormat="1" ht="12.75" customHeight="1" x14ac:dyDescent="0.2">
      <c r="A27" s="203"/>
      <c r="B27" s="199" t="s">
        <v>44</v>
      </c>
      <c r="C27" s="199" t="s">
        <v>93</v>
      </c>
      <c r="D27" s="78" t="s">
        <v>17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209" t="s">
        <v>191</v>
      </c>
      <c r="S27" s="37"/>
      <c r="T27" s="37"/>
      <c r="U27" s="95"/>
      <c r="V27" s="77">
        <v>0</v>
      </c>
      <c r="W27" s="77">
        <v>0</v>
      </c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77">
        <v>0</v>
      </c>
      <c r="AX27" s="77">
        <v>0</v>
      </c>
      <c r="AY27" s="77">
        <v>0</v>
      </c>
      <c r="AZ27" s="77">
        <v>0</v>
      </c>
      <c r="BA27" s="77">
        <v>0</v>
      </c>
      <c r="BB27" s="77">
        <v>0</v>
      </c>
      <c r="BC27" s="77">
        <v>0</v>
      </c>
      <c r="BD27" s="77">
        <v>0</v>
      </c>
      <c r="BE27" s="77">
        <v>0</v>
      </c>
      <c r="BF27" s="37">
        <f t="shared" si="0"/>
        <v>0</v>
      </c>
    </row>
    <row r="28" spans="1:58" s="8" customFormat="1" x14ac:dyDescent="0.2">
      <c r="A28" s="203"/>
      <c r="B28" s="199"/>
      <c r="C28" s="199"/>
      <c r="D28" s="49" t="s">
        <v>18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210"/>
      <c r="S28" s="37"/>
      <c r="T28" s="37"/>
      <c r="U28" s="95"/>
      <c r="V28" s="77">
        <v>0</v>
      </c>
      <c r="W28" s="77">
        <v>0</v>
      </c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77">
        <v>0</v>
      </c>
      <c r="AX28" s="77">
        <v>0</v>
      </c>
      <c r="AY28" s="77">
        <v>0</v>
      </c>
      <c r="AZ28" s="77">
        <v>0</v>
      </c>
      <c r="BA28" s="77">
        <v>0</v>
      </c>
      <c r="BB28" s="77">
        <v>0</v>
      </c>
      <c r="BC28" s="77">
        <v>0</v>
      </c>
      <c r="BD28" s="77">
        <v>0</v>
      </c>
      <c r="BE28" s="77">
        <v>0</v>
      </c>
      <c r="BF28" s="37">
        <f t="shared" si="0"/>
        <v>0</v>
      </c>
    </row>
    <row r="29" spans="1:58" ht="12.75" customHeight="1" x14ac:dyDescent="0.2">
      <c r="A29" s="203"/>
      <c r="B29" s="199" t="s">
        <v>145</v>
      </c>
      <c r="C29" s="199" t="s">
        <v>94</v>
      </c>
      <c r="D29" s="49" t="s">
        <v>17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10"/>
      <c r="S29" s="10"/>
      <c r="T29" s="36"/>
      <c r="U29" s="38"/>
      <c r="V29" s="77">
        <v>0</v>
      </c>
      <c r="W29" s="77">
        <v>0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38"/>
      <c r="AQ29" s="38"/>
      <c r="AR29" s="38"/>
      <c r="AS29" s="38"/>
      <c r="AT29" s="41"/>
      <c r="AU29" s="45"/>
      <c r="AV29" s="41"/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13">
        <f t="shared" si="0"/>
        <v>0</v>
      </c>
    </row>
    <row r="30" spans="1:58" x14ac:dyDescent="0.2">
      <c r="A30" s="203"/>
      <c r="B30" s="199"/>
      <c r="C30" s="199"/>
      <c r="D30" s="49" t="s">
        <v>18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11"/>
      <c r="S30" s="10"/>
      <c r="T30" s="36"/>
      <c r="U30" s="38"/>
      <c r="V30" s="77">
        <v>0</v>
      </c>
      <c r="W30" s="77">
        <v>0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38"/>
      <c r="AQ30" s="38"/>
      <c r="AR30" s="63"/>
      <c r="AS30" s="63"/>
      <c r="AT30" s="41"/>
      <c r="AU30" s="58"/>
      <c r="AV30" s="41"/>
      <c r="AW30" s="77">
        <v>0</v>
      </c>
      <c r="AX30" s="77">
        <v>0</v>
      </c>
      <c r="AY30" s="77">
        <v>0</v>
      </c>
      <c r="AZ30" s="77">
        <v>0</v>
      </c>
      <c r="BA30" s="77">
        <v>0</v>
      </c>
      <c r="BB30" s="77">
        <v>0</v>
      </c>
      <c r="BC30" s="77">
        <v>0</v>
      </c>
      <c r="BD30" s="77">
        <v>0</v>
      </c>
      <c r="BE30" s="77">
        <v>0</v>
      </c>
      <c r="BF30" s="13">
        <f t="shared" si="0"/>
        <v>0</v>
      </c>
    </row>
    <row r="31" spans="1:58" ht="12.75" customHeight="1" x14ac:dyDescent="0.2">
      <c r="A31" s="203"/>
      <c r="B31" s="6" t="s">
        <v>146</v>
      </c>
      <c r="C31" s="6" t="s">
        <v>193</v>
      </c>
      <c r="D31" s="2" t="s">
        <v>17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41"/>
      <c r="S31" s="117" t="s">
        <v>76</v>
      </c>
      <c r="T31" s="36"/>
      <c r="U31" s="38"/>
      <c r="V31" s="77">
        <v>0</v>
      </c>
      <c r="W31" s="77">
        <v>0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38"/>
      <c r="AQ31" s="38"/>
      <c r="AR31" s="38"/>
      <c r="AS31" s="38"/>
      <c r="AT31" s="41"/>
      <c r="AU31" s="41"/>
      <c r="AV31" s="41"/>
      <c r="AW31" s="77">
        <v>0</v>
      </c>
      <c r="AX31" s="77">
        <v>0</v>
      </c>
      <c r="AY31" s="77">
        <v>0</v>
      </c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13">
        <f t="shared" si="0"/>
        <v>0</v>
      </c>
    </row>
    <row r="32" spans="1:58" ht="12.75" customHeight="1" x14ac:dyDescent="0.2">
      <c r="A32" s="203"/>
      <c r="B32" s="201" t="s">
        <v>45</v>
      </c>
      <c r="C32" s="215" t="s">
        <v>185</v>
      </c>
      <c r="D32" s="114" t="s">
        <v>17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104"/>
      <c r="U32" s="66"/>
      <c r="V32" s="115">
        <v>0</v>
      </c>
      <c r="W32" s="115">
        <v>0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5"/>
      <c r="AU32" s="65"/>
      <c r="AV32" s="223" t="s">
        <v>81</v>
      </c>
      <c r="AW32" s="115">
        <v>0</v>
      </c>
      <c r="AX32" s="115">
        <v>0</v>
      </c>
      <c r="AY32" s="115">
        <v>0</v>
      </c>
      <c r="AZ32" s="115">
        <v>0</v>
      </c>
      <c r="BA32" s="115">
        <v>0</v>
      </c>
      <c r="BB32" s="115">
        <v>0</v>
      </c>
      <c r="BC32" s="115">
        <v>0</v>
      </c>
      <c r="BD32" s="115">
        <v>0</v>
      </c>
      <c r="BE32" s="115">
        <v>0</v>
      </c>
      <c r="BF32" s="85">
        <f t="shared" si="0"/>
        <v>0</v>
      </c>
    </row>
    <row r="33" spans="1:58" ht="12.75" customHeight="1" x14ac:dyDescent="0.2">
      <c r="A33" s="203"/>
      <c r="B33" s="201"/>
      <c r="C33" s="215"/>
      <c r="D33" s="114" t="s">
        <v>18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02"/>
      <c r="R33" s="65"/>
      <c r="S33" s="65"/>
      <c r="T33" s="104"/>
      <c r="U33" s="67"/>
      <c r="V33" s="115">
        <v>0</v>
      </c>
      <c r="W33" s="115">
        <v>0</v>
      </c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5"/>
      <c r="AU33" s="65"/>
      <c r="AV33" s="224"/>
      <c r="AW33" s="115">
        <v>0</v>
      </c>
      <c r="AX33" s="115">
        <v>0</v>
      </c>
      <c r="AY33" s="115">
        <v>0</v>
      </c>
      <c r="AZ33" s="115">
        <v>0</v>
      </c>
      <c r="BA33" s="115">
        <v>0</v>
      </c>
      <c r="BB33" s="115">
        <v>0</v>
      </c>
      <c r="BC33" s="115">
        <v>0</v>
      </c>
      <c r="BD33" s="115">
        <v>0</v>
      </c>
      <c r="BE33" s="115">
        <v>0</v>
      </c>
      <c r="BF33" s="85">
        <f t="shared" si="0"/>
        <v>0</v>
      </c>
    </row>
    <row r="34" spans="1:58" ht="12.75" customHeight="1" x14ac:dyDescent="0.2">
      <c r="A34" s="203"/>
      <c r="B34" s="199" t="s">
        <v>46</v>
      </c>
      <c r="C34" s="161" t="s">
        <v>95</v>
      </c>
      <c r="D34" s="49" t="s">
        <v>17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34"/>
      <c r="R34" s="41"/>
      <c r="S34" s="10"/>
      <c r="T34" s="36"/>
      <c r="U34" s="192" t="s">
        <v>80</v>
      </c>
      <c r="V34" s="77">
        <v>0</v>
      </c>
      <c r="W34" s="77">
        <v>0</v>
      </c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23"/>
      <c r="AO34" s="23"/>
      <c r="AP34" s="11"/>
      <c r="AQ34" s="190" t="s">
        <v>76</v>
      </c>
      <c r="AR34" s="11"/>
      <c r="AT34" s="10"/>
      <c r="AU34" s="10"/>
      <c r="AV34" s="41"/>
      <c r="AW34" s="77">
        <v>0</v>
      </c>
      <c r="AX34" s="77">
        <v>0</v>
      </c>
      <c r="AY34" s="77">
        <v>0</v>
      </c>
      <c r="AZ34" s="77">
        <v>0</v>
      </c>
      <c r="BA34" s="77">
        <v>0</v>
      </c>
      <c r="BB34" s="77">
        <v>0</v>
      </c>
      <c r="BC34" s="77">
        <v>0</v>
      </c>
      <c r="BD34" s="77">
        <v>0</v>
      </c>
      <c r="BE34" s="77">
        <v>0</v>
      </c>
      <c r="BF34" s="13">
        <f t="shared" si="0"/>
        <v>0</v>
      </c>
    </row>
    <row r="35" spans="1:58" x14ac:dyDescent="0.2">
      <c r="A35" s="203"/>
      <c r="B35" s="199"/>
      <c r="C35" s="161"/>
      <c r="D35" s="49" t="s">
        <v>18</v>
      </c>
      <c r="E35" s="10"/>
      <c r="F35" s="10"/>
      <c r="G35" s="10"/>
      <c r="H35" s="10"/>
      <c r="I35" s="10"/>
      <c r="J35" s="10"/>
      <c r="K35" s="10"/>
      <c r="L35" s="11"/>
      <c r="M35" s="11"/>
      <c r="N35" s="11"/>
      <c r="O35" s="10"/>
      <c r="P35" s="38"/>
      <c r="Q35" s="11"/>
      <c r="R35" s="38"/>
      <c r="S35" s="11"/>
      <c r="U35" s="193"/>
      <c r="V35" s="77">
        <v>0</v>
      </c>
      <c r="W35" s="77">
        <v>0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0"/>
      <c r="AI35" s="10"/>
      <c r="AJ35" s="10"/>
      <c r="AK35" s="10"/>
      <c r="AL35" s="11"/>
      <c r="AM35" s="10"/>
      <c r="AN35" s="10"/>
      <c r="AO35" s="10"/>
      <c r="AP35" s="10"/>
      <c r="AQ35" s="191"/>
      <c r="AR35" s="10"/>
      <c r="AS35" s="10"/>
      <c r="AT35" s="10"/>
      <c r="AU35" s="10"/>
      <c r="AV35" s="41"/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13">
        <f t="shared" si="0"/>
        <v>0</v>
      </c>
    </row>
    <row r="36" spans="1:58" ht="12.75" customHeight="1" x14ac:dyDescent="0.2">
      <c r="A36" s="203"/>
      <c r="B36" s="205" t="s">
        <v>96</v>
      </c>
      <c r="C36" s="159" t="s">
        <v>173</v>
      </c>
      <c r="D36" s="49" t="s">
        <v>17</v>
      </c>
      <c r="E36" s="10"/>
      <c r="F36" s="10"/>
      <c r="G36" s="10"/>
      <c r="H36" s="10"/>
      <c r="I36" s="10"/>
      <c r="J36" s="10"/>
      <c r="K36" s="10"/>
      <c r="L36" s="11"/>
      <c r="M36" s="11"/>
      <c r="N36" s="11"/>
      <c r="O36" s="11"/>
      <c r="P36" s="11"/>
      <c r="Q36" s="10"/>
      <c r="R36" s="38"/>
      <c r="S36" s="23"/>
      <c r="T36" s="11"/>
      <c r="U36" s="225" t="s">
        <v>171</v>
      </c>
      <c r="V36" s="77">
        <v>0</v>
      </c>
      <c r="W36" s="77">
        <v>0</v>
      </c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0"/>
      <c r="AI36" s="10"/>
      <c r="AJ36" s="10"/>
      <c r="AK36" s="10"/>
      <c r="AL36" s="11"/>
      <c r="AM36" s="10"/>
      <c r="AN36" s="10"/>
      <c r="AO36" s="10"/>
      <c r="AP36" s="10"/>
      <c r="AQ36" s="41"/>
      <c r="AR36" s="41"/>
      <c r="AS36" s="41"/>
      <c r="AT36" s="41"/>
      <c r="AU36" s="41"/>
      <c r="AV36" s="41"/>
      <c r="AW36" s="77">
        <v>0</v>
      </c>
      <c r="AX36" s="77">
        <v>0</v>
      </c>
      <c r="AY36" s="77">
        <v>0</v>
      </c>
      <c r="AZ36" s="77">
        <v>0</v>
      </c>
      <c r="BA36" s="77">
        <v>0</v>
      </c>
      <c r="BB36" s="77">
        <v>0</v>
      </c>
      <c r="BC36" s="77">
        <v>0</v>
      </c>
      <c r="BD36" s="77">
        <v>0</v>
      </c>
      <c r="BE36" s="77">
        <v>0</v>
      </c>
      <c r="BF36" s="13">
        <f t="shared" si="0"/>
        <v>0</v>
      </c>
    </row>
    <row r="37" spans="1:58" s="8" customFormat="1" ht="12.75" customHeight="1" x14ac:dyDescent="0.2">
      <c r="A37" s="203"/>
      <c r="B37" s="206"/>
      <c r="C37" s="160"/>
      <c r="D37" s="49" t="s">
        <v>18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226"/>
      <c r="V37" s="77">
        <v>0</v>
      </c>
      <c r="W37" s="77">
        <v>0</v>
      </c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95"/>
      <c r="AW37" s="77">
        <v>0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0</v>
      </c>
      <c r="BF37" s="13">
        <f t="shared" si="0"/>
        <v>0</v>
      </c>
    </row>
    <row r="38" spans="1:58" s="8" customFormat="1" ht="12.75" customHeight="1" x14ac:dyDescent="0.2">
      <c r="A38" s="203"/>
      <c r="B38" s="205" t="s">
        <v>97</v>
      </c>
      <c r="C38" s="159" t="s">
        <v>138</v>
      </c>
      <c r="D38" s="49" t="s">
        <v>17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226"/>
      <c r="V38" s="77">
        <v>0</v>
      </c>
      <c r="W38" s="77">
        <v>0</v>
      </c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95"/>
      <c r="AW38" s="77">
        <v>0</v>
      </c>
      <c r="AX38" s="77">
        <v>0</v>
      </c>
      <c r="AY38" s="77">
        <v>0</v>
      </c>
      <c r="AZ38" s="77">
        <v>0</v>
      </c>
      <c r="BA38" s="77">
        <v>0</v>
      </c>
      <c r="BB38" s="77">
        <v>0</v>
      </c>
      <c r="BC38" s="77">
        <v>0</v>
      </c>
      <c r="BD38" s="77">
        <v>0</v>
      </c>
      <c r="BE38" s="77">
        <v>0</v>
      </c>
      <c r="BF38" s="13">
        <f t="shared" si="0"/>
        <v>0</v>
      </c>
    </row>
    <row r="39" spans="1:58" ht="12.75" customHeight="1" x14ac:dyDescent="0.2">
      <c r="A39" s="203"/>
      <c r="B39" s="206"/>
      <c r="C39" s="160"/>
      <c r="D39" s="49" t="s">
        <v>18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41"/>
      <c r="S39" s="10"/>
      <c r="T39" s="10"/>
      <c r="U39" s="227"/>
      <c r="V39" s="77">
        <v>0</v>
      </c>
      <c r="W39" s="77">
        <v>0</v>
      </c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38"/>
      <c r="AR39" s="11"/>
      <c r="AS39" s="11"/>
      <c r="AT39" s="10"/>
      <c r="AU39" s="36"/>
      <c r="AV39" s="41"/>
      <c r="AW39" s="77">
        <v>0</v>
      </c>
      <c r="AX39" s="77">
        <v>0</v>
      </c>
      <c r="AY39" s="77">
        <v>0</v>
      </c>
      <c r="AZ39" s="77">
        <v>0</v>
      </c>
      <c r="BA39" s="77">
        <v>0</v>
      </c>
      <c r="BB39" s="77">
        <v>0</v>
      </c>
      <c r="BC39" s="77">
        <v>0</v>
      </c>
      <c r="BD39" s="77">
        <v>0</v>
      </c>
      <c r="BE39" s="77">
        <v>0</v>
      </c>
      <c r="BF39" s="13">
        <f t="shared" si="0"/>
        <v>0</v>
      </c>
    </row>
    <row r="40" spans="1:58" ht="12.75" customHeight="1" x14ac:dyDescent="0.2">
      <c r="A40" s="203"/>
      <c r="B40" s="205" t="s">
        <v>98</v>
      </c>
      <c r="C40" s="159" t="s">
        <v>99</v>
      </c>
      <c r="D40" s="49" t="s">
        <v>17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41"/>
      <c r="S40" s="41"/>
      <c r="T40" s="41"/>
      <c r="U40" s="38"/>
      <c r="V40" s="77">
        <v>0</v>
      </c>
      <c r="W40" s="77">
        <v>0</v>
      </c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90" t="s">
        <v>76</v>
      </c>
      <c r="AR40" s="11"/>
      <c r="AS40" s="11"/>
      <c r="AT40" s="10"/>
      <c r="AU40" s="36"/>
      <c r="AV40" s="41"/>
      <c r="AW40" s="77">
        <v>0</v>
      </c>
      <c r="AX40" s="77">
        <v>0</v>
      </c>
      <c r="AY40" s="77">
        <v>0</v>
      </c>
      <c r="AZ40" s="77">
        <v>0</v>
      </c>
      <c r="BA40" s="77">
        <v>0</v>
      </c>
      <c r="BB40" s="77">
        <v>0</v>
      </c>
      <c r="BC40" s="77">
        <v>0</v>
      </c>
      <c r="BD40" s="77">
        <v>0</v>
      </c>
      <c r="BE40" s="77">
        <v>0</v>
      </c>
      <c r="BF40" s="13">
        <f t="shared" si="0"/>
        <v>0</v>
      </c>
    </row>
    <row r="41" spans="1:58" ht="12.75" customHeight="1" x14ac:dyDescent="0.2">
      <c r="A41" s="203"/>
      <c r="B41" s="206"/>
      <c r="C41" s="160"/>
      <c r="D41" s="49" t="s">
        <v>18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41"/>
      <c r="S41" s="41"/>
      <c r="T41" s="41"/>
      <c r="U41" s="38"/>
      <c r="V41" s="77">
        <v>0</v>
      </c>
      <c r="W41" s="77">
        <v>0</v>
      </c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91"/>
      <c r="AR41" s="11"/>
      <c r="AS41" s="11"/>
      <c r="AT41" s="10"/>
      <c r="AU41" s="36"/>
      <c r="AV41" s="41"/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13">
        <f t="shared" si="0"/>
        <v>0</v>
      </c>
    </row>
    <row r="42" spans="1:58" ht="12.75" customHeight="1" x14ac:dyDescent="0.2">
      <c r="A42" s="203"/>
      <c r="B42" s="199" t="s">
        <v>151</v>
      </c>
      <c r="C42" s="161" t="s">
        <v>152</v>
      </c>
      <c r="D42" s="49" t="s">
        <v>17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41"/>
      <c r="S42" s="10"/>
      <c r="T42" s="10"/>
      <c r="U42" s="38"/>
      <c r="V42" s="77">
        <v>0</v>
      </c>
      <c r="W42" s="77">
        <v>0</v>
      </c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90" t="s">
        <v>76</v>
      </c>
      <c r="AR42" s="11"/>
      <c r="AS42" s="11"/>
      <c r="AT42" s="10"/>
      <c r="AU42" s="36"/>
      <c r="AV42" s="41"/>
      <c r="AW42" s="77">
        <v>0</v>
      </c>
      <c r="AX42" s="77">
        <v>0</v>
      </c>
      <c r="AY42" s="77">
        <v>0</v>
      </c>
      <c r="AZ42" s="77">
        <v>0</v>
      </c>
      <c r="BA42" s="77">
        <v>0</v>
      </c>
      <c r="BB42" s="77">
        <v>0</v>
      </c>
      <c r="BC42" s="77">
        <v>0</v>
      </c>
      <c r="BD42" s="77">
        <v>0</v>
      </c>
      <c r="BE42" s="77">
        <v>0</v>
      </c>
      <c r="BF42" s="13">
        <f t="shared" si="0"/>
        <v>0</v>
      </c>
    </row>
    <row r="43" spans="1:58" ht="12.75" customHeight="1" x14ac:dyDescent="0.2">
      <c r="A43" s="203"/>
      <c r="B43" s="199"/>
      <c r="C43" s="161"/>
      <c r="D43" s="49" t="s">
        <v>18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41"/>
      <c r="S43" s="10"/>
      <c r="T43" s="10"/>
      <c r="U43" s="36"/>
      <c r="V43" s="77">
        <v>0</v>
      </c>
      <c r="W43" s="77">
        <v>0</v>
      </c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39"/>
      <c r="AO43" s="11"/>
      <c r="AP43" s="11"/>
      <c r="AQ43" s="191"/>
      <c r="AR43" s="11"/>
      <c r="AS43" s="11"/>
      <c r="AT43" s="10"/>
      <c r="AU43" s="36"/>
      <c r="AV43" s="41"/>
      <c r="AW43" s="77">
        <v>0</v>
      </c>
      <c r="AX43" s="77">
        <v>0</v>
      </c>
      <c r="AY43" s="77">
        <v>0</v>
      </c>
      <c r="AZ43" s="77">
        <v>0</v>
      </c>
      <c r="BA43" s="77">
        <v>0</v>
      </c>
      <c r="BB43" s="77">
        <v>0</v>
      </c>
      <c r="BC43" s="77">
        <v>0</v>
      </c>
      <c r="BD43" s="77">
        <v>0</v>
      </c>
      <c r="BE43" s="77">
        <v>0</v>
      </c>
      <c r="BF43" s="13">
        <f t="shared" si="0"/>
        <v>0</v>
      </c>
    </row>
    <row r="44" spans="1:58" x14ac:dyDescent="0.2">
      <c r="A44" s="203"/>
      <c r="B44" s="6" t="s">
        <v>107</v>
      </c>
      <c r="C44" s="6" t="s">
        <v>193</v>
      </c>
      <c r="D44" s="2" t="s">
        <v>17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41"/>
      <c r="S44" s="10"/>
      <c r="T44" s="10" t="s">
        <v>178</v>
      </c>
      <c r="U44" s="36"/>
      <c r="V44" s="77">
        <v>0</v>
      </c>
      <c r="W44" s="77">
        <v>0</v>
      </c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39"/>
      <c r="AO44" s="11"/>
      <c r="AP44" s="11"/>
      <c r="AQ44" s="38"/>
      <c r="AR44" s="11" t="s">
        <v>178</v>
      </c>
      <c r="AS44" s="11" t="s">
        <v>178</v>
      </c>
      <c r="AT44" s="117" t="s">
        <v>76</v>
      </c>
      <c r="AU44" s="36"/>
      <c r="AV44" s="41"/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77">
        <v>0</v>
      </c>
      <c r="BD44" s="77">
        <v>0</v>
      </c>
      <c r="BE44" s="77">
        <v>0</v>
      </c>
      <c r="BF44" s="13">
        <f t="shared" si="0"/>
        <v>0</v>
      </c>
    </row>
    <row r="45" spans="1:58" ht="12.75" customHeight="1" x14ac:dyDescent="0.2">
      <c r="A45" s="203"/>
      <c r="B45" s="201" t="s">
        <v>54</v>
      </c>
      <c r="C45" s="215" t="s">
        <v>110</v>
      </c>
      <c r="D45" s="1" t="s">
        <v>17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70"/>
      <c r="Q45" s="66"/>
      <c r="R45" s="66"/>
      <c r="S45" s="66"/>
      <c r="T45" s="66"/>
      <c r="U45" s="66"/>
      <c r="V45" s="115">
        <v>0</v>
      </c>
      <c r="W45" s="115">
        <v>0</v>
      </c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5"/>
      <c r="AU45" s="65"/>
      <c r="AV45" s="65"/>
      <c r="AW45" s="115">
        <v>0</v>
      </c>
      <c r="AX45" s="115">
        <v>0</v>
      </c>
      <c r="AY45" s="115">
        <v>0</v>
      </c>
      <c r="AZ45" s="115">
        <v>0</v>
      </c>
      <c r="BA45" s="115">
        <v>0</v>
      </c>
      <c r="BB45" s="115">
        <v>0</v>
      </c>
      <c r="BC45" s="115">
        <v>0</v>
      </c>
      <c r="BD45" s="115">
        <v>0</v>
      </c>
      <c r="BE45" s="115">
        <v>0</v>
      </c>
      <c r="BF45" s="85">
        <f t="shared" si="0"/>
        <v>0</v>
      </c>
    </row>
    <row r="46" spans="1:58" x14ac:dyDescent="0.2">
      <c r="A46" s="203"/>
      <c r="B46" s="201"/>
      <c r="C46" s="215"/>
      <c r="D46" s="1" t="s">
        <v>18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70"/>
      <c r="Q46" s="66"/>
      <c r="R46" s="66"/>
      <c r="S46" s="66"/>
      <c r="T46" s="66"/>
      <c r="U46" s="66"/>
      <c r="V46" s="115">
        <v>0</v>
      </c>
      <c r="W46" s="115">
        <v>0</v>
      </c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5"/>
      <c r="AU46" s="65"/>
      <c r="AV46" s="65"/>
      <c r="AW46" s="115">
        <v>0</v>
      </c>
      <c r="AX46" s="115">
        <v>0</v>
      </c>
      <c r="AY46" s="115">
        <v>0</v>
      </c>
      <c r="AZ46" s="115">
        <v>0</v>
      </c>
      <c r="BA46" s="115">
        <v>0</v>
      </c>
      <c r="BB46" s="115">
        <v>0</v>
      </c>
      <c r="BC46" s="115">
        <v>0</v>
      </c>
      <c r="BD46" s="115">
        <v>0</v>
      </c>
      <c r="BE46" s="115">
        <v>0</v>
      </c>
      <c r="BF46" s="85">
        <f t="shared" si="0"/>
        <v>0</v>
      </c>
    </row>
    <row r="47" spans="1:58" ht="12.75" customHeight="1" x14ac:dyDescent="0.2">
      <c r="A47" s="203"/>
      <c r="B47" s="199" t="s">
        <v>55</v>
      </c>
      <c r="C47" s="161" t="s">
        <v>108</v>
      </c>
      <c r="D47" s="49" t="s">
        <v>17</v>
      </c>
      <c r="E47" s="10"/>
      <c r="F47" s="10"/>
      <c r="G47" s="10"/>
      <c r="H47" s="10"/>
      <c r="I47" s="10"/>
      <c r="J47" s="10"/>
      <c r="K47" s="10"/>
      <c r="L47" s="11"/>
      <c r="M47" s="11"/>
      <c r="N47" s="11"/>
      <c r="O47" s="11"/>
      <c r="P47" s="11"/>
      <c r="Q47" s="11"/>
      <c r="R47" s="38"/>
      <c r="S47" s="38"/>
      <c r="T47" s="38"/>
      <c r="U47" s="38"/>
      <c r="V47" s="77">
        <v>0</v>
      </c>
      <c r="W47" s="77">
        <v>0</v>
      </c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0"/>
      <c r="AI47" s="10"/>
      <c r="AJ47" s="10"/>
      <c r="AK47" s="10"/>
      <c r="AL47" s="11"/>
      <c r="AM47" s="10"/>
      <c r="AN47" s="10"/>
      <c r="AO47" s="10"/>
      <c r="AP47" s="10"/>
      <c r="AQ47" s="209" t="s">
        <v>172</v>
      </c>
      <c r="AR47" s="10"/>
      <c r="AS47" s="10"/>
      <c r="AT47" s="10"/>
      <c r="AU47" s="10"/>
      <c r="AV47" s="41"/>
      <c r="AW47" s="77">
        <v>0</v>
      </c>
      <c r="AX47" s="77">
        <v>0</v>
      </c>
      <c r="AY47" s="77">
        <v>0</v>
      </c>
      <c r="AZ47" s="77">
        <v>0</v>
      </c>
      <c r="BA47" s="77">
        <v>0</v>
      </c>
      <c r="BB47" s="77">
        <v>0</v>
      </c>
      <c r="BC47" s="77">
        <v>0</v>
      </c>
      <c r="BD47" s="77">
        <v>0</v>
      </c>
      <c r="BE47" s="77">
        <v>0</v>
      </c>
      <c r="BF47" s="13">
        <f t="shared" si="0"/>
        <v>0</v>
      </c>
    </row>
    <row r="48" spans="1:58" x14ac:dyDescent="0.2">
      <c r="A48" s="203"/>
      <c r="B48" s="199"/>
      <c r="C48" s="161"/>
      <c r="D48" s="49" t="s">
        <v>18</v>
      </c>
      <c r="E48" s="10"/>
      <c r="F48" s="10"/>
      <c r="G48" s="10"/>
      <c r="H48" s="10"/>
      <c r="I48" s="10"/>
      <c r="J48" s="10"/>
      <c r="K48" s="10"/>
      <c r="L48" s="11"/>
      <c r="M48" s="11"/>
      <c r="N48" s="11"/>
      <c r="O48" s="11"/>
      <c r="P48" s="11"/>
      <c r="Q48" s="11"/>
      <c r="R48" s="38"/>
      <c r="S48" s="38"/>
      <c r="T48" s="38"/>
      <c r="U48" s="38"/>
      <c r="V48" s="77">
        <v>0</v>
      </c>
      <c r="W48" s="77">
        <v>0</v>
      </c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0"/>
      <c r="AI48" s="10"/>
      <c r="AJ48" s="10"/>
      <c r="AK48" s="10"/>
      <c r="AL48" s="11"/>
      <c r="AM48" s="10"/>
      <c r="AN48" s="10"/>
      <c r="AO48" s="10"/>
      <c r="AP48" s="10"/>
      <c r="AQ48" s="211"/>
      <c r="AR48" s="10"/>
      <c r="AS48" s="10"/>
      <c r="AT48" s="10"/>
      <c r="AU48" s="10"/>
      <c r="AV48" s="41"/>
      <c r="AW48" s="77">
        <v>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77">
        <v>0</v>
      </c>
      <c r="BE48" s="77">
        <v>0</v>
      </c>
      <c r="BF48" s="13">
        <f t="shared" si="0"/>
        <v>0</v>
      </c>
    </row>
    <row r="49" spans="1:58" s="8" customFormat="1" ht="12.75" customHeight="1" x14ac:dyDescent="0.2">
      <c r="A49" s="203"/>
      <c r="B49" s="199" t="s">
        <v>100</v>
      </c>
      <c r="C49" s="161" t="s">
        <v>101</v>
      </c>
      <c r="D49" s="49" t="s">
        <v>17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77">
        <v>0</v>
      </c>
      <c r="W49" s="77">
        <v>0</v>
      </c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37">
        <f t="shared" si="0"/>
        <v>0</v>
      </c>
    </row>
    <row r="50" spans="1:58" s="8" customFormat="1" ht="15" customHeight="1" x14ac:dyDescent="0.2">
      <c r="A50" s="203"/>
      <c r="B50" s="199"/>
      <c r="C50" s="161"/>
      <c r="D50" s="49" t="s">
        <v>18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77">
        <v>0</v>
      </c>
      <c r="W50" s="77">
        <v>0</v>
      </c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77">
        <v>0</v>
      </c>
      <c r="AX50" s="77">
        <v>0</v>
      </c>
      <c r="AY50" s="77">
        <v>0</v>
      </c>
      <c r="AZ50" s="77">
        <v>0</v>
      </c>
      <c r="BA50" s="77">
        <v>0</v>
      </c>
      <c r="BB50" s="77">
        <v>0</v>
      </c>
      <c r="BC50" s="77">
        <v>0</v>
      </c>
      <c r="BD50" s="77">
        <v>0</v>
      </c>
      <c r="BE50" s="77">
        <v>0</v>
      </c>
      <c r="BF50" s="37">
        <f t="shared" si="0"/>
        <v>0</v>
      </c>
    </row>
    <row r="51" spans="1:58" s="8" customFormat="1" ht="15" customHeight="1" x14ac:dyDescent="0.2">
      <c r="A51" s="203"/>
      <c r="B51" s="199" t="s">
        <v>102</v>
      </c>
      <c r="C51" s="161" t="s">
        <v>103</v>
      </c>
      <c r="D51" s="49" t="s">
        <v>17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77">
        <v>0</v>
      </c>
      <c r="W51" s="77">
        <v>0</v>
      </c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231" t="s">
        <v>172</v>
      </c>
      <c r="AR51" s="37"/>
      <c r="AS51" s="37"/>
      <c r="AT51" s="37"/>
      <c r="AU51" s="106"/>
      <c r="AV51" s="37"/>
      <c r="AW51" s="77">
        <v>0</v>
      </c>
      <c r="AX51" s="77">
        <v>0</v>
      </c>
      <c r="AY51" s="77">
        <v>0</v>
      </c>
      <c r="AZ51" s="77">
        <v>0</v>
      </c>
      <c r="BA51" s="77">
        <v>0</v>
      </c>
      <c r="BB51" s="77">
        <v>0</v>
      </c>
      <c r="BC51" s="77">
        <v>0</v>
      </c>
      <c r="BD51" s="77">
        <v>0</v>
      </c>
      <c r="BE51" s="77">
        <v>0</v>
      </c>
      <c r="BF51" s="37">
        <f t="shared" si="0"/>
        <v>0</v>
      </c>
    </row>
    <row r="52" spans="1:58" s="8" customFormat="1" ht="15" customHeight="1" x14ac:dyDescent="0.2">
      <c r="A52" s="203"/>
      <c r="B52" s="199"/>
      <c r="C52" s="161"/>
      <c r="D52" s="49" t="s">
        <v>18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77">
        <v>0</v>
      </c>
      <c r="W52" s="77">
        <v>0</v>
      </c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232"/>
      <c r="AR52" s="37"/>
      <c r="AS52" s="37"/>
      <c r="AT52" s="37"/>
      <c r="AU52" s="106"/>
      <c r="AV52" s="37"/>
      <c r="AW52" s="77">
        <v>0</v>
      </c>
      <c r="AX52" s="77">
        <v>0</v>
      </c>
      <c r="AY52" s="77">
        <v>0</v>
      </c>
      <c r="AZ52" s="77">
        <v>0</v>
      </c>
      <c r="BA52" s="77">
        <v>0</v>
      </c>
      <c r="BB52" s="77">
        <v>0</v>
      </c>
      <c r="BC52" s="77">
        <v>0</v>
      </c>
      <c r="BD52" s="77">
        <v>0</v>
      </c>
      <c r="BE52" s="77">
        <v>0</v>
      </c>
      <c r="BF52" s="37">
        <f t="shared" si="0"/>
        <v>0</v>
      </c>
    </row>
    <row r="53" spans="1:58" s="8" customFormat="1" ht="15" customHeight="1" x14ac:dyDescent="0.2">
      <c r="A53" s="203"/>
      <c r="B53" s="201" t="s">
        <v>51</v>
      </c>
      <c r="C53" s="215" t="s">
        <v>187</v>
      </c>
      <c r="D53" s="1" t="s">
        <v>17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115">
        <v>0</v>
      </c>
      <c r="W53" s="115">
        <v>0</v>
      </c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104"/>
      <c r="AV53" s="223" t="s">
        <v>177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85">
        <f t="shared" si="0"/>
        <v>0</v>
      </c>
    </row>
    <row r="54" spans="1:58" s="8" customFormat="1" ht="15" customHeight="1" x14ac:dyDescent="0.2">
      <c r="A54" s="203"/>
      <c r="B54" s="201"/>
      <c r="C54" s="215"/>
      <c r="D54" s="1" t="s">
        <v>18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115">
        <v>0</v>
      </c>
      <c r="W54" s="115">
        <v>0</v>
      </c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104"/>
      <c r="AV54" s="224"/>
      <c r="AW54" s="115">
        <v>0</v>
      </c>
      <c r="AX54" s="115">
        <v>0</v>
      </c>
      <c r="AY54" s="115">
        <v>0</v>
      </c>
      <c r="AZ54" s="115">
        <v>0</v>
      </c>
      <c r="BA54" s="115">
        <v>0</v>
      </c>
      <c r="BB54" s="115">
        <v>0</v>
      </c>
      <c r="BC54" s="115">
        <v>0</v>
      </c>
      <c r="BD54" s="115">
        <v>0</v>
      </c>
      <c r="BE54" s="115">
        <v>0</v>
      </c>
      <c r="BF54" s="85">
        <f t="shared" si="0"/>
        <v>0</v>
      </c>
    </row>
    <row r="55" spans="1:58" ht="20.25" customHeight="1" x14ac:dyDescent="0.2">
      <c r="A55" s="203"/>
      <c r="B55" s="199" t="s">
        <v>52</v>
      </c>
      <c r="C55" s="161" t="s">
        <v>153</v>
      </c>
      <c r="D55" s="49" t="s">
        <v>17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41"/>
      <c r="R55" s="41"/>
      <c r="S55" s="41"/>
      <c r="T55" s="41"/>
      <c r="U55" s="38"/>
      <c r="V55" s="77">
        <v>0</v>
      </c>
      <c r="W55" s="77">
        <v>0</v>
      </c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90" t="s">
        <v>76</v>
      </c>
      <c r="AR55" s="11"/>
      <c r="AS55" s="11"/>
      <c r="AT55" s="10"/>
      <c r="AU55" s="36"/>
      <c r="AV55" s="41"/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37">
        <f t="shared" si="0"/>
        <v>0</v>
      </c>
    </row>
    <row r="56" spans="1:58" x14ac:dyDescent="0.2">
      <c r="A56" s="203"/>
      <c r="B56" s="199"/>
      <c r="C56" s="161"/>
      <c r="D56" s="49" t="s">
        <v>18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41"/>
      <c r="R56" s="41"/>
      <c r="S56" s="41"/>
      <c r="T56" s="41"/>
      <c r="U56" s="38"/>
      <c r="V56" s="77">
        <v>0</v>
      </c>
      <c r="W56" s="77">
        <v>0</v>
      </c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91"/>
      <c r="AR56" s="11"/>
      <c r="AS56" s="11"/>
      <c r="AT56" s="10"/>
      <c r="AU56" s="36"/>
      <c r="AV56" s="41"/>
      <c r="AW56" s="77">
        <v>0</v>
      </c>
      <c r="AX56" s="77">
        <v>0</v>
      </c>
      <c r="AY56" s="77">
        <v>0</v>
      </c>
      <c r="AZ56" s="77">
        <v>0</v>
      </c>
      <c r="BA56" s="77">
        <v>0</v>
      </c>
      <c r="BB56" s="77">
        <v>0</v>
      </c>
      <c r="BC56" s="77">
        <v>0</v>
      </c>
      <c r="BD56" s="77">
        <v>0</v>
      </c>
      <c r="BE56" s="77">
        <v>0</v>
      </c>
      <c r="BF56" s="37">
        <f t="shared" si="0"/>
        <v>0</v>
      </c>
    </row>
    <row r="57" spans="1:58" x14ac:dyDescent="0.2">
      <c r="A57" s="203"/>
      <c r="B57" s="6" t="s">
        <v>115</v>
      </c>
      <c r="C57" s="6" t="s">
        <v>193</v>
      </c>
      <c r="D57" s="2" t="s">
        <v>17</v>
      </c>
      <c r="E57" s="10"/>
      <c r="F57" s="10"/>
      <c r="G57" s="10"/>
      <c r="H57" s="10"/>
      <c r="I57" s="10"/>
      <c r="J57" s="10"/>
      <c r="K57" s="10"/>
      <c r="L57" s="11"/>
      <c r="M57" s="11"/>
      <c r="N57" s="11"/>
      <c r="O57" s="11"/>
      <c r="P57" s="11"/>
      <c r="Q57" s="38"/>
      <c r="R57" s="38"/>
      <c r="S57" s="38"/>
      <c r="T57" s="38"/>
      <c r="U57" s="38"/>
      <c r="V57" s="77">
        <v>0</v>
      </c>
      <c r="W57" s="77">
        <v>0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0"/>
      <c r="AJ57" s="10"/>
      <c r="AK57" s="10"/>
      <c r="AL57" s="11"/>
      <c r="AM57" s="10"/>
      <c r="AN57" s="10"/>
      <c r="AO57" s="10"/>
      <c r="AP57" s="10"/>
      <c r="AQ57" s="41"/>
      <c r="AR57" s="10"/>
      <c r="AS57" s="10"/>
      <c r="AT57" s="10"/>
      <c r="AU57" s="117" t="s">
        <v>76</v>
      </c>
      <c r="AV57" s="41"/>
      <c r="AW57" s="10"/>
      <c r="AX57" s="10"/>
      <c r="AY57" s="10"/>
      <c r="AZ57" s="10"/>
      <c r="BA57" s="10"/>
      <c r="BB57" s="10"/>
      <c r="BC57" s="10"/>
      <c r="BD57" s="10"/>
      <c r="BE57" s="11"/>
      <c r="BF57" s="13">
        <f t="shared" si="0"/>
        <v>0</v>
      </c>
    </row>
    <row r="58" spans="1:58" s="8" customFormat="1" ht="20.25" customHeight="1" x14ac:dyDescent="0.2">
      <c r="A58" s="203"/>
      <c r="B58" s="228" t="s">
        <v>71</v>
      </c>
      <c r="C58" s="228"/>
      <c r="D58" s="228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>
        <v>1</v>
      </c>
      <c r="S58" s="21">
        <v>1</v>
      </c>
      <c r="T58" s="21"/>
      <c r="U58" s="21">
        <v>3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>
        <v>6</v>
      </c>
      <c r="AR58" s="21"/>
      <c r="AS58" s="21"/>
      <c r="AT58" s="21">
        <v>1</v>
      </c>
      <c r="AU58" s="21">
        <v>1</v>
      </c>
      <c r="AV58" s="21">
        <v>3</v>
      </c>
      <c r="AW58" s="21"/>
      <c r="AX58" s="21"/>
      <c r="AY58" s="21"/>
      <c r="AZ58" s="21"/>
      <c r="BA58" s="21"/>
      <c r="BB58" s="21"/>
      <c r="BC58" s="21"/>
      <c r="BD58" s="21"/>
      <c r="BE58" s="21"/>
      <c r="BF58" s="13">
        <f t="shared" si="0"/>
        <v>16</v>
      </c>
    </row>
  </sheetData>
  <mergeCells count="84">
    <mergeCell ref="B47:B48"/>
    <mergeCell ref="C47:C48"/>
    <mergeCell ref="B38:B39"/>
    <mergeCell ref="C38:C39"/>
    <mergeCell ref="B40:B41"/>
    <mergeCell ref="C40:C41"/>
    <mergeCell ref="B42:B43"/>
    <mergeCell ref="B45:B46"/>
    <mergeCell ref="C45:C46"/>
    <mergeCell ref="AQ47:AQ48"/>
    <mergeCell ref="AQ51:AQ52"/>
    <mergeCell ref="B32:B33"/>
    <mergeCell ref="C32:C33"/>
    <mergeCell ref="B34:B35"/>
    <mergeCell ref="B49:B50"/>
    <mergeCell ref="C34:C35"/>
    <mergeCell ref="C49:C50"/>
    <mergeCell ref="B36:B37"/>
    <mergeCell ref="C42:C43"/>
    <mergeCell ref="AQ55:AQ56"/>
    <mergeCell ref="AV53:AV54"/>
    <mergeCell ref="U25:U26"/>
    <mergeCell ref="C11:C12"/>
    <mergeCell ref="B51:B52"/>
    <mergeCell ref="B53:B54"/>
    <mergeCell ref="C51:C52"/>
    <mergeCell ref="B21:B22"/>
    <mergeCell ref="C21:C22"/>
    <mergeCell ref="B23:B24"/>
    <mergeCell ref="A1:BE1"/>
    <mergeCell ref="B58:D58"/>
    <mergeCell ref="AN2:AQ2"/>
    <mergeCell ref="AR2:AU2"/>
    <mergeCell ref="A7:A58"/>
    <mergeCell ref="B7:B8"/>
    <mergeCell ref="C7:C8"/>
    <mergeCell ref="B9:B10"/>
    <mergeCell ref="C9:C10"/>
    <mergeCell ref="B11:B12"/>
    <mergeCell ref="A2:A6"/>
    <mergeCell ref="B2:B6"/>
    <mergeCell ref="C2:C6"/>
    <mergeCell ref="D2:D6"/>
    <mergeCell ref="E5:BE5"/>
    <mergeCell ref="N2:Q2"/>
    <mergeCell ref="R2:U2"/>
    <mergeCell ref="W2:Y2"/>
    <mergeCell ref="AA2:AC2"/>
    <mergeCell ref="AE2:AH2"/>
    <mergeCell ref="AW2:AY2"/>
    <mergeCell ref="AZ2:BD2"/>
    <mergeCell ref="E3:BE3"/>
    <mergeCell ref="B13:B14"/>
    <mergeCell ref="C13:C14"/>
    <mergeCell ref="B15:B16"/>
    <mergeCell ref="C15:C16"/>
    <mergeCell ref="AJ2:AL2"/>
    <mergeCell ref="F2:H2"/>
    <mergeCell ref="J2:L2"/>
    <mergeCell ref="B19:B20"/>
    <mergeCell ref="C19:C20"/>
    <mergeCell ref="B25:B26"/>
    <mergeCell ref="C25:C26"/>
    <mergeCell ref="B27:B28"/>
    <mergeCell ref="B17:B18"/>
    <mergeCell ref="B55:B56"/>
    <mergeCell ref="C55:C56"/>
    <mergeCell ref="C53:C54"/>
    <mergeCell ref="U36:U39"/>
    <mergeCell ref="AQ40:AQ41"/>
    <mergeCell ref="C27:C28"/>
    <mergeCell ref="U34:U35"/>
    <mergeCell ref="AQ34:AQ35"/>
    <mergeCell ref="AQ42:AQ43"/>
    <mergeCell ref="B29:B30"/>
    <mergeCell ref="C36:C37"/>
    <mergeCell ref="AV17:AV20"/>
    <mergeCell ref="AQ21:AQ22"/>
    <mergeCell ref="R27:R30"/>
    <mergeCell ref="AV32:AV33"/>
    <mergeCell ref="C29:C30"/>
    <mergeCell ref="C23:C24"/>
    <mergeCell ref="C17:C18"/>
    <mergeCell ref="AQ23:AQ24"/>
  </mergeCells>
  <phoneticPr fontId="5" type="noConversion"/>
  <pageMargins left="0.39370078740157483" right="0.39370078740157483" top="0.28999999999999998" bottom="0.18" header="0" footer="0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47"/>
  <sheetViews>
    <sheetView topLeftCell="A3" zoomScaleNormal="100" workbookViewId="0">
      <selection activeCell="C17" sqref="C17:C18"/>
    </sheetView>
  </sheetViews>
  <sheetFormatPr defaultRowHeight="12.75" x14ac:dyDescent="0.2"/>
  <cols>
    <col min="1" max="1" width="2.28515625" customWidth="1"/>
    <col min="2" max="2" width="6.85546875" customWidth="1"/>
    <col min="3" max="3" width="16.5703125" customWidth="1"/>
    <col min="4" max="4" width="6.140625" customWidth="1"/>
    <col min="5" max="57" width="3.7109375" customWidth="1"/>
    <col min="58" max="58" width="6.28515625" customWidth="1"/>
    <col min="59" max="61" width="2.7109375" customWidth="1"/>
  </cols>
  <sheetData>
    <row r="2" spans="1:58" ht="69.75" customHeight="1" x14ac:dyDescent="0.2">
      <c r="A2" s="179" t="s">
        <v>0</v>
      </c>
      <c r="B2" s="179" t="s">
        <v>1</v>
      </c>
      <c r="C2" s="179" t="s">
        <v>2</v>
      </c>
      <c r="D2" s="179" t="s">
        <v>3</v>
      </c>
      <c r="E2" s="3" t="s">
        <v>65</v>
      </c>
      <c r="F2" s="177" t="s">
        <v>27</v>
      </c>
      <c r="G2" s="178"/>
      <c r="H2" s="183"/>
      <c r="I2" s="3" t="s">
        <v>66</v>
      </c>
      <c r="J2" s="177" t="s">
        <v>4</v>
      </c>
      <c r="K2" s="178"/>
      <c r="L2" s="178"/>
      <c r="M2" s="3" t="s">
        <v>73</v>
      </c>
      <c r="N2" s="168" t="s">
        <v>5</v>
      </c>
      <c r="O2" s="168"/>
      <c r="P2" s="168"/>
      <c r="Q2" s="168"/>
      <c r="R2" s="168" t="s">
        <v>6</v>
      </c>
      <c r="S2" s="168"/>
      <c r="T2" s="168"/>
      <c r="U2" s="168"/>
      <c r="V2" s="3" t="s">
        <v>67</v>
      </c>
      <c r="W2" s="168" t="s">
        <v>7</v>
      </c>
      <c r="X2" s="168"/>
      <c r="Y2" s="168"/>
      <c r="Z2" s="4" t="s">
        <v>74</v>
      </c>
      <c r="AA2" s="168" t="s">
        <v>8</v>
      </c>
      <c r="AB2" s="168"/>
      <c r="AC2" s="168"/>
      <c r="AD2" s="4" t="s">
        <v>75</v>
      </c>
      <c r="AE2" s="168" t="s">
        <v>9</v>
      </c>
      <c r="AF2" s="168"/>
      <c r="AG2" s="168"/>
      <c r="AH2" s="168"/>
      <c r="AI2" s="3" t="s">
        <v>68</v>
      </c>
      <c r="AJ2" s="168" t="s">
        <v>10</v>
      </c>
      <c r="AK2" s="168"/>
      <c r="AL2" s="168"/>
      <c r="AM2" s="3" t="s">
        <v>69</v>
      </c>
      <c r="AN2" s="168" t="s">
        <v>11</v>
      </c>
      <c r="AO2" s="168"/>
      <c r="AP2" s="168"/>
      <c r="AQ2" s="168"/>
      <c r="AR2" s="168" t="s">
        <v>12</v>
      </c>
      <c r="AS2" s="168"/>
      <c r="AT2" s="168"/>
      <c r="AU2" s="168"/>
      <c r="AV2" s="3" t="s">
        <v>72</v>
      </c>
      <c r="AW2" s="168" t="s">
        <v>13</v>
      </c>
      <c r="AX2" s="168"/>
      <c r="AY2" s="168"/>
      <c r="AZ2" s="168" t="s">
        <v>14</v>
      </c>
      <c r="BA2" s="168"/>
      <c r="BB2" s="168"/>
      <c r="BC2" s="168"/>
      <c r="BD2" s="168"/>
      <c r="BE2" s="4"/>
      <c r="BF2" s="247" t="s">
        <v>28</v>
      </c>
    </row>
    <row r="3" spans="1:58" x14ac:dyDescent="0.2">
      <c r="A3" s="179"/>
      <c r="B3" s="179"/>
      <c r="C3" s="179"/>
      <c r="D3" s="179"/>
      <c r="E3" s="248" t="s">
        <v>15</v>
      </c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7"/>
    </row>
    <row r="4" spans="1:58" x14ac:dyDescent="0.2">
      <c r="A4" s="179"/>
      <c r="B4" s="179"/>
      <c r="C4" s="179"/>
      <c r="D4" s="179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  <c r="BF4" s="247"/>
    </row>
    <row r="5" spans="1:58" x14ac:dyDescent="0.2">
      <c r="A5" s="179"/>
      <c r="B5" s="179"/>
      <c r="C5" s="179"/>
      <c r="D5" s="179"/>
      <c r="E5" s="249" t="s">
        <v>26</v>
      </c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7"/>
    </row>
    <row r="6" spans="1:58" x14ac:dyDescent="0.2">
      <c r="A6" s="162"/>
      <c r="B6" s="179"/>
      <c r="C6" s="179"/>
      <c r="D6" s="179"/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247"/>
    </row>
    <row r="7" spans="1:58" s="8" customFormat="1" ht="12.75" customHeight="1" x14ac:dyDescent="0.2">
      <c r="A7" s="203" t="s">
        <v>56</v>
      </c>
      <c r="B7" s="239" t="s">
        <v>31</v>
      </c>
      <c r="C7" s="239" t="s">
        <v>48</v>
      </c>
      <c r="D7" s="114" t="s">
        <v>17</v>
      </c>
      <c r="E7" s="116">
        <f t="shared" ref="E7:M7" si="0">E9+E13+E15+E17+E11</f>
        <v>8</v>
      </c>
      <c r="F7" s="116">
        <f t="shared" si="0"/>
        <v>8</v>
      </c>
      <c r="G7" s="116">
        <f t="shared" si="0"/>
        <v>8</v>
      </c>
      <c r="H7" s="116">
        <f t="shared" si="0"/>
        <v>8</v>
      </c>
      <c r="I7" s="116">
        <f t="shared" si="0"/>
        <v>8</v>
      </c>
      <c r="J7" s="116">
        <f t="shared" si="0"/>
        <v>8</v>
      </c>
      <c r="K7" s="116">
        <f t="shared" si="0"/>
        <v>8</v>
      </c>
      <c r="L7" s="116">
        <f t="shared" si="0"/>
        <v>8</v>
      </c>
      <c r="M7" s="116">
        <f t="shared" si="0"/>
        <v>8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f t="shared" ref="V7:AE7" si="1">V9+V13+V15+V17+V11</f>
        <v>0</v>
      </c>
      <c r="W7" s="116">
        <f t="shared" si="1"/>
        <v>0</v>
      </c>
      <c r="X7" s="116">
        <f t="shared" si="1"/>
        <v>16</v>
      </c>
      <c r="Y7" s="116">
        <f t="shared" si="1"/>
        <v>16</v>
      </c>
      <c r="Z7" s="116">
        <f t="shared" si="1"/>
        <v>16</v>
      </c>
      <c r="AA7" s="116">
        <f t="shared" si="1"/>
        <v>16</v>
      </c>
      <c r="AB7" s="116">
        <f t="shared" si="1"/>
        <v>16</v>
      </c>
      <c r="AC7" s="116">
        <f t="shared" si="1"/>
        <v>16</v>
      </c>
      <c r="AD7" s="116">
        <f t="shared" si="1"/>
        <v>16</v>
      </c>
      <c r="AE7" s="116">
        <f t="shared" si="1"/>
        <v>16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 t="s">
        <v>161</v>
      </c>
      <c r="AL7" s="116">
        <f t="shared" ref="AL7:AU7" si="2">AL9+AL13+AL15</f>
        <v>0</v>
      </c>
      <c r="AM7" s="116">
        <f t="shared" si="2"/>
        <v>0</v>
      </c>
      <c r="AN7" s="116">
        <f t="shared" si="2"/>
        <v>0</v>
      </c>
      <c r="AO7" s="116">
        <f t="shared" si="2"/>
        <v>0</v>
      </c>
      <c r="AP7" s="116">
        <f t="shared" si="2"/>
        <v>0</v>
      </c>
      <c r="AQ7" s="116">
        <f t="shared" si="2"/>
        <v>0</v>
      </c>
      <c r="AR7" s="116">
        <f t="shared" si="2"/>
        <v>0</v>
      </c>
      <c r="AS7" s="116">
        <f t="shared" si="2"/>
        <v>0</v>
      </c>
      <c r="AT7" s="116">
        <f t="shared" si="2"/>
        <v>0</v>
      </c>
      <c r="AU7" s="116">
        <f t="shared" si="2"/>
        <v>0</v>
      </c>
      <c r="AV7" s="116">
        <f t="shared" ref="AV7:BE7" si="3">AV9+AV13+AV15</f>
        <v>0</v>
      </c>
      <c r="AW7" s="116">
        <f t="shared" si="3"/>
        <v>0</v>
      </c>
      <c r="AX7" s="116">
        <f t="shared" si="3"/>
        <v>0</v>
      </c>
      <c r="AY7" s="116">
        <f t="shared" si="3"/>
        <v>0</v>
      </c>
      <c r="AZ7" s="116">
        <f t="shared" si="3"/>
        <v>0</v>
      </c>
      <c r="BA7" s="116">
        <f t="shared" si="3"/>
        <v>0</v>
      </c>
      <c r="BB7" s="116">
        <f t="shared" si="3"/>
        <v>0</v>
      </c>
      <c r="BC7" s="116">
        <f t="shared" si="3"/>
        <v>0</v>
      </c>
      <c r="BD7" s="116">
        <f t="shared" si="3"/>
        <v>0</v>
      </c>
      <c r="BE7" s="116">
        <f t="shared" si="3"/>
        <v>0</v>
      </c>
      <c r="BF7" s="85">
        <f>SUM(E7:BE7)</f>
        <v>200</v>
      </c>
    </row>
    <row r="8" spans="1:58" s="8" customFormat="1" x14ac:dyDescent="0.2">
      <c r="A8" s="241"/>
      <c r="B8" s="239"/>
      <c r="C8" s="239"/>
      <c r="D8" s="114" t="s">
        <v>18</v>
      </c>
      <c r="E8" s="116">
        <f>E10+E14+E16+E18+E12</f>
        <v>4</v>
      </c>
      <c r="F8" s="116">
        <f t="shared" ref="F8:M8" si="4">F10+F14+F16+F18+F12</f>
        <v>4</v>
      </c>
      <c r="G8" s="116">
        <f t="shared" si="4"/>
        <v>4</v>
      </c>
      <c r="H8" s="116">
        <f t="shared" si="4"/>
        <v>4</v>
      </c>
      <c r="I8" s="116">
        <f t="shared" si="4"/>
        <v>4</v>
      </c>
      <c r="J8" s="116">
        <f t="shared" si="4"/>
        <v>4</v>
      </c>
      <c r="K8" s="116">
        <f t="shared" si="4"/>
        <v>4</v>
      </c>
      <c r="L8" s="116">
        <f t="shared" si="4"/>
        <v>4</v>
      </c>
      <c r="M8" s="116">
        <f t="shared" si="4"/>
        <v>4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f>V10+V14+V16</f>
        <v>0</v>
      </c>
      <c r="W8" s="116">
        <f>W10+W14+W16</f>
        <v>0</v>
      </c>
      <c r="X8" s="116">
        <f t="shared" ref="X8:AE8" si="5">X10+X14+X16+X18+X12</f>
        <v>8.1999999999999993</v>
      </c>
      <c r="Y8" s="116">
        <f t="shared" si="5"/>
        <v>8.1999999999999993</v>
      </c>
      <c r="Z8" s="116">
        <f t="shared" si="5"/>
        <v>8.1999999999999993</v>
      </c>
      <c r="AA8" s="116">
        <f t="shared" si="5"/>
        <v>8.1999999999999993</v>
      </c>
      <c r="AB8" s="116">
        <f t="shared" si="5"/>
        <v>8.3000000000000007</v>
      </c>
      <c r="AC8" s="116">
        <f t="shared" si="5"/>
        <v>8.3000000000000007</v>
      </c>
      <c r="AD8" s="116">
        <f t="shared" si="5"/>
        <v>8.3000000000000007</v>
      </c>
      <c r="AE8" s="116">
        <f t="shared" si="5"/>
        <v>8.3000000000000007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 t="s">
        <v>161</v>
      </c>
      <c r="AL8" s="116">
        <f t="shared" ref="AL8:AU8" si="6">AL10+AL14+AL16</f>
        <v>0</v>
      </c>
      <c r="AM8" s="116">
        <f t="shared" si="6"/>
        <v>0</v>
      </c>
      <c r="AN8" s="116">
        <f t="shared" si="6"/>
        <v>0</v>
      </c>
      <c r="AO8" s="116">
        <f t="shared" si="6"/>
        <v>0</v>
      </c>
      <c r="AP8" s="116">
        <f t="shared" si="6"/>
        <v>0</v>
      </c>
      <c r="AQ8" s="116">
        <f t="shared" si="6"/>
        <v>0</v>
      </c>
      <c r="AR8" s="116">
        <f t="shared" si="6"/>
        <v>0</v>
      </c>
      <c r="AS8" s="116">
        <f t="shared" si="6"/>
        <v>0</v>
      </c>
      <c r="AT8" s="116">
        <f t="shared" si="6"/>
        <v>0</v>
      </c>
      <c r="AU8" s="116">
        <f t="shared" si="6"/>
        <v>0</v>
      </c>
      <c r="AV8" s="116">
        <f t="shared" ref="AV8:BE8" si="7">AV10+AV14+AV16</f>
        <v>0</v>
      </c>
      <c r="AW8" s="116">
        <f t="shared" si="7"/>
        <v>0</v>
      </c>
      <c r="AX8" s="116">
        <f t="shared" si="7"/>
        <v>0</v>
      </c>
      <c r="AY8" s="116">
        <f t="shared" si="7"/>
        <v>0</v>
      </c>
      <c r="AZ8" s="116">
        <f t="shared" si="7"/>
        <v>0</v>
      </c>
      <c r="BA8" s="116">
        <f t="shared" si="7"/>
        <v>0</v>
      </c>
      <c r="BB8" s="116">
        <f t="shared" si="7"/>
        <v>0</v>
      </c>
      <c r="BC8" s="116">
        <f t="shared" si="7"/>
        <v>0</v>
      </c>
      <c r="BD8" s="116">
        <f t="shared" si="7"/>
        <v>0</v>
      </c>
      <c r="BE8" s="116">
        <f t="shared" si="7"/>
        <v>0</v>
      </c>
      <c r="BF8" s="116">
        <f>SUM(E8:BE8)</f>
        <v>102</v>
      </c>
    </row>
    <row r="9" spans="1:58" x14ac:dyDescent="0.2">
      <c r="A9" s="241"/>
      <c r="B9" s="234" t="s">
        <v>154</v>
      </c>
      <c r="C9" s="235" t="s">
        <v>155</v>
      </c>
      <c r="D9" s="2" t="s">
        <v>17</v>
      </c>
      <c r="E9" s="10"/>
      <c r="F9" s="10"/>
      <c r="G9" s="10"/>
      <c r="H9" s="10"/>
      <c r="I9" s="10"/>
      <c r="J9" s="10"/>
      <c r="K9" s="10"/>
      <c r="L9" s="10"/>
      <c r="M9" s="10"/>
      <c r="N9" s="10" t="s">
        <v>162</v>
      </c>
      <c r="O9" s="10" t="s">
        <v>162</v>
      </c>
      <c r="P9" s="10" t="s">
        <v>162</v>
      </c>
      <c r="Q9" s="10" t="s">
        <v>162</v>
      </c>
      <c r="R9" s="10" t="s">
        <v>162</v>
      </c>
      <c r="S9" s="10" t="s">
        <v>162</v>
      </c>
      <c r="T9" s="10" t="s">
        <v>162</v>
      </c>
      <c r="U9" s="10" t="s">
        <v>162</v>
      </c>
      <c r="V9" s="11">
        <v>0</v>
      </c>
      <c r="W9" s="11">
        <v>0</v>
      </c>
      <c r="X9" s="38">
        <v>6</v>
      </c>
      <c r="Y9" s="38">
        <v>6</v>
      </c>
      <c r="Z9" s="38">
        <v>6</v>
      </c>
      <c r="AA9" s="38">
        <v>6</v>
      </c>
      <c r="AB9" s="38">
        <v>6</v>
      </c>
      <c r="AC9" s="38">
        <v>6</v>
      </c>
      <c r="AD9" s="38">
        <v>6</v>
      </c>
      <c r="AE9" s="38">
        <v>6</v>
      </c>
      <c r="AF9" s="11" t="s">
        <v>162</v>
      </c>
      <c r="AG9" s="11" t="s">
        <v>162</v>
      </c>
      <c r="AH9" s="11" t="s">
        <v>162</v>
      </c>
      <c r="AI9" s="11" t="s">
        <v>162</v>
      </c>
      <c r="AJ9" s="11" t="s">
        <v>162</v>
      </c>
      <c r="AK9" s="11" t="s">
        <v>161</v>
      </c>
      <c r="AL9" s="11"/>
      <c r="AM9" s="11"/>
      <c r="AN9" s="10"/>
      <c r="AO9" s="10"/>
      <c r="AP9" s="10"/>
      <c r="AQ9" s="10"/>
      <c r="AR9" s="12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1"/>
      <c r="BF9" s="37">
        <f t="shared" ref="BF9:BF40" si="8">SUM(E9:BE9)</f>
        <v>48</v>
      </c>
    </row>
    <row r="10" spans="1:58" x14ac:dyDescent="0.2">
      <c r="A10" s="241"/>
      <c r="B10" s="234"/>
      <c r="C10" s="236"/>
      <c r="D10" s="2" t="s">
        <v>18</v>
      </c>
      <c r="E10" s="15"/>
      <c r="F10" s="15"/>
      <c r="G10" s="15"/>
      <c r="H10" s="15"/>
      <c r="I10" s="15"/>
      <c r="J10" s="15"/>
      <c r="K10" s="15"/>
      <c r="L10" s="15"/>
      <c r="M10" s="15"/>
      <c r="N10" s="10" t="s">
        <v>162</v>
      </c>
      <c r="O10" s="10" t="s">
        <v>162</v>
      </c>
      <c r="P10" s="10" t="s">
        <v>162</v>
      </c>
      <c r="Q10" s="10" t="s">
        <v>162</v>
      </c>
      <c r="R10" s="10" t="s">
        <v>162</v>
      </c>
      <c r="S10" s="10" t="s">
        <v>162</v>
      </c>
      <c r="T10" s="10" t="s">
        <v>162</v>
      </c>
      <c r="U10" s="10" t="s">
        <v>162</v>
      </c>
      <c r="V10" s="11">
        <v>0</v>
      </c>
      <c r="W10" s="11">
        <v>0</v>
      </c>
      <c r="X10" s="38">
        <v>1.2</v>
      </c>
      <c r="Y10" s="38">
        <v>1.2</v>
      </c>
      <c r="Z10" s="38">
        <v>1.2</v>
      </c>
      <c r="AA10" s="38">
        <v>1.2</v>
      </c>
      <c r="AB10" s="38">
        <v>1.3</v>
      </c>
      <c r="AC10" s="38">
        <v>1.3</v>
      </c>
      <c r="AD10" s="38">
        <v>1.3</v>
      </c>
      <c r="AE10" s="38">
        <v>1.3</v>
      </c>
      <c r="AF10" s="11" t="s">
        <v>162</v>
      </c>
      <c r="AG10" s="11" t="s">
        <v>162</v>
      </c>
      <c r="AH10" s="11" t="s">
        <v>162</v>
      </c>
      <c r="AI10" s="11" t="s">
        <v>162</v>
      </c>
      <c r="AJ10" s="11" t="s">
        <v>162</v>
      </c>
      <c r="AK10" s="11" t="s">
        <v>161</v>
      </c>
      <c r="AL10" s="11"/>
      <c r="AM10" s="11"/>
      <c r="AN10" s="10"/>
      <c r="AO10" s="10"/>
      <c r="AP10" s="10"/>
      <c r="AQ10" s="10"/>
      <c r="AR10" s="12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1"/>
      <c r="BF10" s="37">
        <f t="shared" si="8"/>
        <v>10</v>
      </c>
    </row>
    <row r="11" spans="1:58" x14ac:dyDescent="0.2">
      <c r="A11" s="241"/>
      <c r="B11" s="234" t="s">
        <v>179</v>
      </c>
      <c r="C11" s="235" t="s">
        <v>180</v>
      </c>
      <c r="D11" s="2" t="s">
        <v>17</v>
      </c>
      <c r="E11" s="15"/>
      <c r="F11" s="15"/>
      <c r="G11" s="15"/>
      <c r="H11" s="15"/>
      <c r="I11" s="15"/>
      <c r="J11" s="15"/>
      <c r="K11" s="15"/>
      <c r="L11" s="15"/>
      <c r="M11" s="15"/>
      <c r="N11" s="10" t="s">
        <v>162</v>
      </c>
      <c r="O11" s="10" t="s">
        <v>162</v>
      </c>
      <c r="P11" s="10" t="s">
        <v>162</v>
      </c>
      <c r="Q11" s="10" t="s">
        <v>162</v>
      </c>
      <c r="R11" s="10" t="s">
        <v>162</v>
      </c>
      <c r="S11" s="10" t="s">
        <v>162</v>
      </c>
      <c r="T11" s="10" t="s">
        <v>162</v>
      </c>
      <c r="U11" s="10" t="s">
        <v>162</v>
      </c>
      <c r="V11" s="11">
        <v>0</v>
      </c>
      <c r="W11" s="11">
        <v>0</v>
      </c>
      <c r="X11" s="38">
        <v>6</v>
      </c>
      <c r="Y11" s="38">
        <v>6</v>
      </c>
      <c r="Z11" s="38">
        <v>6</v>
      </c>
      <c r="AA11" s="38">
        <v>6</v>
      </c>
      <c r="AB11" s="38">
        <v>6</v>
      </c>
      <c r="AC11" s="38">
        <v>6</v>
      </c>
      <c r="AD11" s="38">
        <v>6</v>
      </c>
      <c r="AE11" s="38">
        <v>6</v>
      </c>
      <c r="AF11" s="11" t="s">
        <v>162</v>
      </c>
      <c r="AG11" s="11" t="s">
        <v>162</v>
      </c>
      <c r="AH11" s="11" t="s">
        <v>162</v>
      </c>
      <c r="AI11" s="11" t="s">
        <v>162</v>
      </c>
      <c r="AJ11" s="11" t="s">
        <v>162</v>
      </c>
      <c r="AK11" s="11" t="s">
        <v>161</v>
      </c>
      <c r="AL11" s="11"/>
      <c r="AM11" s="11"/>
      <c r="AN11" s="10"/>
      <c r="AO11" s="10"/>
      <c r="AP11" s="10"/>
      <c r="AQ11" s="10"/>
      <c r="AR11" s="12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1"/>
      <c r="BF11" s="37">
        <f t="shared" si="8"/>
        <v>48</v>
      </c>
    </row>
    <row r="12" spans="1:58" x14ac:dyDescent="0.2">
      <c r="A12" s="241"/>
      <c r="B12" s="234"/>
      <c r="C12" s="236"/>
      <c r="D12" s="2" t="s">
        <v>18</v>
      </c>
      <c r="E12" s="48"/>
      <c r="F12" s="48"/>
      <c r="G12" s="48"/>
      <c r="H12" s="48"/>
      <c r="I12" s="48"/>
      <c r="J12" s="48"/>
      <c r="K12" s="48"/>
      <c r="L12" s="48"/>
      <c r="M12" s="48"/>
      <c r="N12" s="10" t="s">
        <v>162</v>
      </c>
      <c r="O12" s="10" t="s">
        <v>162</v>
      </c>
      <c r="P12" s="10" t="s">
        <v>162</v>
      </c>
      <c r="Q12" s="10" t="s">
        <v>162</v>
      </c>
      <c r="R12" s="10" t="s">
        <v>162</v>
      </c>
      <c r="S12" s="10" t="s">
        <v>162</v>
      </c>
      <c r="T12" s="10" t="s">
        <v>162</v>
      </c>
      <c r="U12" s="10" t="s">
        <v>162</v>
      </c>
      <c r="V12" s="11">
        <v>0</v>
      </c>
      <c r="W12" s="11">
        <v>0</v>
      </c>
      <c r="X12" s="38">
        <v>1.5</v>
      </c>
      <c r="Y12" s="38">
        <v>1.5</v>
      </c>
      <c r="Z12" s="38">
        <v>1.5</v>
      </c>
      <c r="AA12" s="38">
        <v>1.5</v>
      </c>
      <c r="AB12" s="38">
        <v>1.5</v>
      </c>
      <c r="AC12" s="38">
        <v>1.5</v>
      </c>
      <c r="AD12" s="38">
        <v>1.5</v>
      </c>
      <c r="AE12" s="38">
        <v>1.5</v>
      </c>
      <c r="AF12" s="11" t="s">
        <v>162</v>
      </c>
      <c r="AG12" s="11" t="s">
        <v>162</v>
      </c>
      <c r="AH12" s="11" t="s">
        <v>162</v>
      </c>
      <c r="AI12" s="11" t="s">
        <v>162</v>
      </c>
      <c r="AJ12" s="11" t="s">
        <v>162</v>
      </c>
      <c r="AK12" s="11" t="s">
        <v>161</v>
      </c>
      <c r="AL12" s="11"/>
      <c r="AM12" s="11"/>
      <c r="AN12" s="10"/>
      <c r="AO12" s="10"/>
      <c r="AP12" s="10"/>
      <c r="AQ12" s="10"/>
      <c r="AR12" s="12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1"/>
      <c r="BF12" s="37">
        <f t="shared" si="8"/>
        <v>12</v>
      </c>
    </row>
    <row r="13" spans="1:58" x14ac:dyDescent="0.2">
      <c r="A13" s="241"/>
      <c r="B13" s="234" t="s">
        <v>33</v>
      </c>
      <c r="C13" s="234" t="s">
        <v>19</v>
      </c>
      <c r="D13" s="2" t="s">
        <v>17</v>
      </c>
      <c r="E13" s="41">
        <v>2</v>
      </c>
      <c r="F13" s="41">
        <v>2</v>
      </c>
      <c r="G13" s="41">
        <v>2</v>
      </c>
      <c r="H13" s="41">
        <v>2</v>
      </c>
      <c r="I13" s="41">
        <v>2</v>
      </c>
      <c r="J13" s="41">
        <v>2</v>
      </c>
      <c r="K13" s="41">
        <v>2</v>
      </c>
      <c r="L13" s="41">
        <v>2</v>
      </c>
      <c r="M13" s="41">
        <v>2</v>
      </c>
      <c r="N13" s="10" t="s">
        <v>162</v>
      </c>
      <c r="O13" s="10" t="s">
        <v>162</v>
      </c>
      <c r="P13" s="10" t="s">
        <v>162</v>
      </c>
      <c r="Q13" s="10" t="s">
        <v>162</v>
      </c>
      <c r="R13" s="10" t="s">
        <v>162</v>
      </c>
      <c r="S13" s="10" t="s">
        <v>162</v>
      </c>
      <c r="T13" s="10" t="s">
        <v>162</v>
      </c>
      <c r="U13" s="10" t="s">
        <v>162</v>
      </c>
      <c r="V13" s="11">
        <v>0</v>
      </c>
      <c r="W13" s="11">
        <v>0</v>
      </c>
      <c r="X13" s="38">
        <v>2</v>
      </c>
      <c r="Y13" s="38">
        <v>2</v>
      </c>
      <c r="Z13" s="38">
        <v>2</v>
      </c>
      <c r="AA13" s="38">
        <v>2</v>
      </c>
      <c r="AB13" s="38">
        <v>2</v>
      </c>
      <c r="AC13" s="38">
        <v>2</v>
      </c>
      <c r="AD13" s="38">
        <v>2</v>
      </c>
      <c r="AE13" s="38">
        <v>2</v>
      </c>
      <c r="AF13" s="11" t="s">
        <v>162</v>
      </c>
      <c r="AG13" s="11" t="s">
        <v>162</v>
      </c>
      <c r="AH13" s="11" t="s">
        <v>162</v>
      </c>
      <c r="AI13" s="11" t="s">
        <v>162</v>
      </c>
      <c r="AJ13" s="11" t="s">
        <v>162</v>
      </c>
      <c r="AK13" s="11" t="s">
        <v>161</v>
      </c>
      <c r="AL13" s="11"/>
      <c r="AM13" s="11"/>
      <c r="AN13" s="11"/>
      <c r="AO13" s="11"/>
      <c r="AP13" s="11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1"/>
      <c r="BF13" s="37">
        <f t="shared" si="8"/>
        <v>34</v>
      </c>
    </row>
    <row r="14" spans="1:58" x14ac:dyDescent="0.2">
      <c r="A14" s="241"/>
      <c r="B14" s="234"/>
      <c r="C14" s="234"/>
      <c r="D14" s="2" t="s">
        <v>18</v>
      </c>
      <c r="E14" s="41">
        <v>2</v>
      </c>
      <c r="F14" s="41">
        <v>2</v>
      </c>
      <c r="G14" s="41">
        <v>2</v>
      </c>
      <c r="H14" s="41">
        <v>2</v>
      </c>
      <c r="I14" s="41">
        <v>2</v>
      </c>
      <c r="J14" s="41">
        <v>2</v>
      </c>
      <c r="K14" s="41">
        <v>2</v>
      </c>
      <c r="L14" s="41">
        <v>2</v>
      </c>
      <c r="M14" s="41">
        <v>2</v>
      </c>
      <c r="N14" s="10" t="s">
        <v>162</v>
      </c>
      <c r="O14" s="10" t="s">
        <v>162</v>
      </c>
      <c r="P14" s="10" t="s">
        <v>162</v>
      </c>
      <c r="Q14" s="10" t="s">
        <v>162</v>
      </c>
      <c r="R14" s="10" t="s">
        <v>162</v>
      </c>
      <c r="S14" s="10" t="s">
        <v>162</v>
      </c>
      <c r="T14" s="10" t="s">
        <v>162</v>
      </c>
      <c r="U14" s="10" t="s">
        <v>162</v>
      </c>
      <c r="V14" s="11">
        <v>0</v>
      </c>
      <c r="W14" s="11">
        <v>0</v>
      </c>
      <c r="X14" s="38">
        <v>1.5</v>
      </c>
      <c r="Y14" s="38">
        <v>1.5</v>
      </c>
      <c r="Z14" s="38">
        <v>1.5</v>
      </c>
      <c r="AA14" s="38">
        <v>1.5</v>
      </c>
      <c r="AB14" s="38">
        <v>1.5</v>
      </c>
      <c r="AC14" s="38">
        <v>1.5</v>
      </c>
      <c r="AD14" s="38">
        <v>1.5</v>
      </c>
      <c r="AE14" s="38">
        <v>1.5</v>
      </c>
      <c r="AF14" s="11" t="s">
        <v>162</v>
      </c>
      <c r="AG14" s="11" t="s">
        <v>162</v>
      </c>
      <c r="AH14" s="11" t="s">
        <v>162</v>
      </c>
      <c r="AI14" s="11" t="s">
        <v>162</v>
      </c>
      <c r="AJ14" s="11" t="s">
        <v>162</v>
      </c>
      <c r="AK14" s="11" t="s">
        <v>161</v>
      </c>
      <c r="AL14" s="11"/>
      <c r="AM14" s="11"/>
      <c r="AN14" s="11"/>
      <c r="AO14" s="11"/>
      <c r="AP14" s="11"/>
      <c r="AQ14" s="11"/>
      <c r="AR14" s="11"/>
      <c r="AS14" s="11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1"/>
      <c r="BF14" s="37">
        <f t="shared" si="8"/>
        <v>30</v>
      </c>
    </row>
    <row r="15" spans="1:58" x14ac:dyDescent="0.2">
      <c r="A15" s="241"/>
      <c r="B15" s="234" t="s">
        <v>62</v>
      </c>
      <c r="C15" s="234" t="s">
        <v>21</v>
      </c>
      <c r="D15" s="49" t="s">
        <v>17</v>
      </c>
      <c r="E15" s="41">
        <v>2</v>
      </c>
      <c r="F15" s="41">
        <v>2</v>
      </c>
      <c r="G15" s="41">
        <v>2</v>
      </c>
      <c r="H15" s="41">
        <v>2</v>
      </c>
      <c r="I15" s="41">
        <v>2</v>
      </c>
      <c r="J15" s="41">
        <v>2</v>
      </c>
      <c r="K15" s="41">
        <v>2</v>
      </c>
      <c r="L15" s="41">
        <v>2</v>
      </c>
      <c r="M15" s="41">
        <v>2</v>
      </c>
      <c r="N15" s="10" t="s">
        <v>162</v>
      </c>
      <c r="O15" s="10" t="s">
        <v>162</v>
      </c>
      <c r="P15" s="10" t="s">
        <v>162</v>
      </c>
      <c r="Q15" s="10" t="s">
        <v>162</v>
      </c>
      <c r="R15" s="10" t="s">
        <v>162</v>
      </c>
      <c r="S15" s="10" t="s">
        <v>162</v>
      </c>
      <c r="T15" s="10" t="s">
        <v>162</v>
      </c>
      <c r="U15" s="10" t="s">
        <v>162</v>
      </c>
      <c r="V15" s="11">
        <v>0</v>
      </c>
      <c r="W15" s="11">
        <v>0</v>
      </c>
      <c r="X15" s="38">
        <v>2</v>
      </c>
      <c r="Y15" s="38">
        <v>2</v>
      </c>
      <c r="Z15" s="38">
        <v>2</v>
      </c>
      <c r="AA15" s="38">
        <v>2</v>
      </c>
      <c r="AB15" s="38">
        <v>2</v>
      </c>
      <c r="AC15" s="38">
        <v>2</v>
      </c>
      <c r="AD15" s="38">
        <v>2</v>
      </c>
      <c r="AE15" s="38">
        <v>2</v>
      </c>
      <c r="AF15" s="11" t="s">
        <v>162</v>
      </c>
      <c r="AG15" s="11" t="s">
        <v>162</v>
      </c>
      <c r="AH15" s="11" t="s">
        <v>162</v>
      </c>
      <c r="AI15" s="11" t="s">
        <v>162</v>
      </c>
      <c r="AJ15" s="11" t="s">
        <v>162</v>
      </c>
      <c r="AK15" s="11" t="s">
        <v>161</v>
      </c>
      <c r="AL15" s="11"/>
      <c r="AM15" s="11"/>
      <c r="AN15" s="11"/>
      <c r="AO15" s="11"/>
      <c r="AP15" s="11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1"/>
      <c r="BF15" s="37">
        <f t="shared" si="8"/>
        <v>34</v>
      </c>
    </row>
    <row r="16" spans="1:58" x14ac:dyDescent="0.2">
      <c r="A16" s="241"/>
      <c r="B16" s="234"/>
      <c r="C16" s="234"/>
      <c r="D16" s="49" t="s">
        <v>18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10" t="s">
        <v>162</v>
      </c>
      <c r="O16" s="10" t="s">
        <v>162</v>
      </c>
      <c r="P16" s="10" t="s">
        <v>162</v>
      </c>
      <c r="Q16" s="10" t="s">
        <v>162</v>
      </c>
      <c r="R16" s="10" t="s">
        <v>162</v>
      </c>
      <c r="S16" s="10" t="s">
        <v>162</v>
      </c>
      <c r="T16" s="10" t="s">
        <v>162</v>
      </c>
      <c r="U16" s="10" t="s">
        <v>162</v>
      </c>
      <c r="V16" s="11">
        <v>0</v>
      </c>
      <c r="W16" s="11">
        <v>0</v>
      </c>
      <c r="X16" s="38">
        <v>4</v>
      </c>
      <c r="Y16" s="38">
        <v>4</v>
      </c>
      <c r="Z16" s="38">
        <v>4</v>
      </c>
      <c r="AA16" s="38">
        <v>4</v>
      </c>
      <c r="AB16" s="38">
        <v>4</v>
      </c>
      <c r="AC16" s="38">
        <v>4</v>
      </c>
      <c r="AD16" s="38">
        <v>4</v>
      </c>
      <c r="AE16" s="38">
        <v>4</v>
      </c>
      <c r="AF16" s="11" t="s">
        <v>162</v>
      </c>
      <c r="AG16" s="11" t="s">
        <v>162</v>
      </c>
      <c r="AH16" s="11" t="s">
        <v>162</v>
      </c>
      <c r="AI16" s="11" t="s">
        <v>162</v>
      </c>
      <c r="AJ16" s="11" t="s">
        <v>162</v>
      </c>
      <c r="AK16" s="11" t="s">
        <v>161</v>
      </c>
      <c r="AL16" s="11"/>
      <c r="AM16" s="11"/>
      <c r="AN16" s="11"/>
      <c r="AO16" s="11"/>
      <c r="AP16" s="11"/>
      <c r="AQ16" s="11"/>
      <c r="AR16" s="11"/>
      <c r="AS16" s="11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1"/>
      <c r="BF16" s="37">
        <f t="shared" si="8"/>
        <v>32</v>
      </c>
    </row>
    <row r="17" spans="1:58" x14ac:dyDescent="0.2">
      <c r="A17" s="241"/>
      <c r="B17" s="235" t="s">
        <v>156</v>
      </c>
      <c r="C17" s="235" t="s">
        <v>198</v>
      </c>
      <c r="D17" s="2" t="s">
        <v>17</v>
      </c>
      <c r="E17" s="41">
        <v>4</v>
      </c>
      <c r="F17" s="41">
        <v>4</v>
      </c>
      <c r="G17" s="41">
        <v>4</v>
      </c>
      <c r="H17" s="41">
        <v>4</v>
      </c>
      <c r="I17" s="41">
        <v>4</v>
      </c>
      <c r="J17" s="41">
        <v>4</v>
      </c>
      <c r="K17" s="41">
        <v>4</v>
      </c>
      <c r="L17" s="41">
        <v>4</v>
      </c>
      <c r="M17" s="41">
        <v>4</v>
      </c>
      <c r="N17" s="10" t="s">
        <v>162</v>
      </c>
      <c r="O17" s="10" t="s">
        <v>162</v>
      </c>
      <c r="P17" s="10" t="s">
        <v>162</v>
      </c>
      <c r="Q17" s="10" t="s">
        <v>162</v>
      </c>
      <c r="R17" s="10" t="s">
        <v>162</v>
      </c>
      <c r="S17" s="10" t="s">
        <v>162</v>
      </c>
      <c r="T17" s="10" t="s">
        <v>162</v>
      </c>
      <c r="U17" s="10" t="s">
        <v>162</v>
      </c>
      <c r="V17" s="11">
        <v>0</v>
      </c>
      <c r="W17" s="11">
        <v>0</v>
      </c>
      <c r="X17" s="11"/>
      <c r="Y17" s="11"/>
      <c r="Z17" s="11"/>
      <c r="AA17" s="11"/>
      <c r="AB17" s="11"/>
      <c r="AC17" s="11"/>
      <c r="AD17" s="11"/>
      <c r="AE17" s="11"/>
      <c r="AF17" s="11" t="s">
        <v>162</v>
      </c>
      <c r="AG17" s="11" t="s">
        <v>162</v>
      </c>
      <c r="AH17" s="11" t="s">
        <v>162</v>
      </c>
      <c r="AI17" s="11" t="s">
        <v>162</v>
      </c>
      <c r="AJ17" s="11" t="s">
        <v>162</v>
      </c>
      <c r="AK17" s="11" t="s">
        <v>161</v>
      </c>
      <c r="AL17" s="11"/>
      <c r="AM17" s="11"/>
      <c r="AN17" s="11"/>
      <c r="AO17" s="11"/>
      <c r="AP17" s="11"/>
      <c r="AQ17" s="11"/>
      <c r="AR17" s="11"/>
      <c r="AS17" s="11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1"/>
      <c r="BF17" s="37">
        <f t="shared" si="8"/>
        <v>36</v>
      </c>
    </row>
    <row r="18" spans="1:58" x14ac:dyDescent="0.2">
      <c r="A18" s="241"/>
      <c r="B18" s="236"/>
      <c r="C18" s="236"/>
      <c r="D18" s="2" t="s">
        <v>18</v>
      </c>
      <c r="E18" s="41">
        <v>2</v>
      </c>
      <c r="F18" s="41">
        <v>2</v>
      </c>
      <c r="G18" s="41">
        <v>2</v>
      </c>
      <c r="H18" s="41">
        <v>2</v>
      </c>
      <c r="I18" s="41">
        <v>2</v>
      </c>
      <c r="J18" s="41">
        <v>2</v>
      </c>
      <c r="K18" s="41">
        <v>2</v>
      </c>
      <c r="L18" s="41">
        <v>2</v>
      </c>
      <c r="M18" s="41">
        <v>2</v>
      </c>
      <c r="N18" s="10" t="s">
        <v>162</v>
      </c>
      <c r="O18" s="10" t="s">
        <v>162</v>
      </c>
      <c r="P18" s="10" t="s">
        <v>162</v>
      </c>
      <c r="Q18" s="10" t="s">
        <v>162</v>
      </c>
      <c r="R18" s="10" t="s">
        <v>162</v>
      </c>
      <c r="S18" s="10" t="s">
        <v>162</v>
      </c>
      <c r="T18" s="10" t="s">
        <v>162</v>
      </c>
      <c r="U18" s="10" t="s">
        <v>162</v>
      </c>
      <c r="V18" s="11">
        <v>0</v>
      </c>
      <c r="W18" s="11">
        <v>0</v>
      </c>
      <c r="X18" s="11"/>
      <c r="Y18" s="11"/>
      <c r="Z18" s="11"/>
      <c r="AA18" s="11"/>
      <c r="AB18" s="11"/>
      <c r="AC18" s="11"/>
      <c r="AD18" s="11"/>
      <c r="AE18" s="11"/>
      <c r="AF18" s="11" t="s">
        <v>162</v>
      </c>
      <c r="AG18" s="11" t="s">
        <v>162</v>
      </c>
      <c r="AH18" s="11" t="s">
        <v>162</v>
      </c>
      <c r="AI18" s="11" t="s">
        <v>162</v>
      </c>
      <c r="AJ18" s="11" t="s">
        <v>162</v>
      </c>
      <c r="AK18" s="11" t="s">
        <v>161</v>
      </c>
      <c r="AL18" s="11"/>
      <c r="AM18" s="11"/>
      <c r="AN18" s="11"/>
      <c r="AO18" s="11"/>
      <c r="AP18" s="11"/>
      <c r="AQ18" s="11"/>
      <c r="AR18" s="11"/>
      <c r="AS18" s="11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1"/>
      <c r="BF18" s="37">
        <f t="shared" si="8"/>
        <v>18</v>
      </c>
    </row>
    <row r="19" spans="1:58" s="8" customFormat="1" x14ac:dyDescent="0.2">
      <c r="A19" s="241"/>
      <c r="B19" s="246" t="s">
        <v>37</v>
      </c>
      <c r="C19" s="246" t="s">
        <v>140</v>
      </c>
      <c r="D19" s="114" t="s">
        <v>17</v>
      </c>
      <c r="E19" s="132">
        <f>SUM(E21,E27,E37)</f>
        <v>28</v>
      </c>
      <c r="F19" s="132">
        <f t="shared" ref="F19:BE19" si="9">SUM(F21,F27,F37)</f>
        <v>28</v>
      </c>
      <c r="G19" s="132">
        <f t="shared" si="9"/>
        <v>28</v>
      </c>
      <c r="H19" s="132">
        <f t="shared" si="9"/>
        <v>28</v>
      </c>
      <c r="I19" s="132">
        <f t="shared" si="9"/>
        <v>28</v>
      </c>
      <c r="J19" s="132">
        <f t="shared" si="9"/>
        <v>28</v>
      </c>
      <c r="K19" s="132">
        <f t="shared" si="9"/>
        <v>28</v>
      </c>
      <c r="L19" s="132">
        <f t="shared" si="9"/>
        <v>28</v>
      </c>
      <c r="M19" s="132">
        <f t="shared" si="9"/>
        <v>28</v>
      </c>
      <c r="N19" s="132">
        <f t="shared" si="9"/>
        <v>36</v>
      </c>
      <c r="O19" s="132">
        <f t="shared" si="9"/>
        <v>36</v>
      </c>
      <c r="P19" s="132">
        <f t="shared" si="9"/>
        <v>36</v>
      </c>
      <c r="Q19" s="132">
        <f t="shared" si="9"/>
        <v>36</v>
      </c>
      <c r="R19" s="132">
        <f t="shared" si="9"/>
        <v>36</v>
      </c>
      <c r="S19" s="132">
        <f t="shared" si="9"/>
        <v>36</v>
      </c>
      <c r="T19" s="132">
        <f t="shared" si="9"/>
        <v>36</v>
      </c>
      <c r="U19" s="132">
        <f t="shared" si="9"/>
        <v>36</v>
      </c>
      <c r="V19" s="132">
        <f t="shared" si="9"/>
        <v>0</v>
      </c>
      <c r="W19" s="132">
        <f t="shared" si="9"/>
        <v>0</v>
      </c>
      <c r="X19" s="132">
        <f t="shared" si="9"/>
        <v>20</v>
      </c>
      <c r="Y19" s="132">
        <f t="shared" si="9"/>
        <v>20</v>
      </c>
      <c r="Z19" s="132">
        <f t="shared" si="9"/>
        <v>20</v>
      </c>
      <c r="AA19" s="132">
        <f t="shared" si="9"/>
        <v>20</v>
      </c>
      <c r="AB19" s="132">
        <f t="shared" si="9"/>
        <v>20</v>
      </c>
      <c r="AC19" s="132">
        <f t="shared" si="9"/>
        <v>20</v>
      </c>
      <c r="AD19" s="132">
        <f t="shared" si="9"/>
        <v>20</v>
      </c>
      <c r="AE19" s="132">
        <f t="shared" si="9"/>
        <v>20</v>
      </c>
      <c r="AF19" s="132">
        <f t="shared" si="9"/>
        <v>36</v>
      </c>
      <c r="AG19" s="132">
        <f t="shared" si="9"/>
        <v>36</v>
      </c>
      <c r="AH19" s="132">
        <f>SUM(AH21,AH27,AH37)</f>
        <v>36</v>
      </c>
      <c r="AI19" s="132">
        <f t="shared" si="9"/>
        <v>36</v>
      </c>
      <c r="AJ19" s="132">
        <f t="shared" si="9"/>
        <v>36</v>
      </c>
      <c r="AK19" s="132" t="s">
        <v>161</v>
      </c>
      <c r="AL19" s="132">
        <f t="shared" si="9"/>
        <v>0</v>
      </c>
      <c r="AM19" s="132">
        <f t="shared" si="9"/>
        <v>0</v>
      </c>
      <c r="AN19" s="132">
        <f t="shared" si="9"/>
        <v>0</v>
      </c>
      <c r="AO19" s="132">
        <f t="shared" si="9"/>
        <v>0</v>
      </c>
      <c r="AP19" s="132">
        <f t="shared" si="9"/>
        <v>0</v>
      </c>
      <c r="AQ19" s="132">
        <f t="shared" si="9"/>
        <v>0</v>
      </c>
      <c r="AR19" s="132">
        <f t="shared" si="9"/>
        <v>0</v>
      </c>
      <c r="AS19" s="132">
        <f t="shared" si="9"/>
        <v>0</v>
      </c>
      <c r="AT19" s="132">
        <f t="shared" si="9"/>
        <v>0</v>
      </c>
      <c r="AU19" s="132">
        <f t="shared" si="9"/>
        <v>0</v>
      </c>
      <c r="AV19" s="132">
        <f t="shared" si="9"/>
        <v>0</v>
      </c>
      <c r="AW19" s="132">
        <f t="shared" si="9"/>
        <v>0</v>
      </c>
      <c r="AX19" s="132">
        <f t="shared" si="9"/>
        <v>0</v>
      </c>
      <c r="AY19" s="132">
        <f t="shared" si="9"/>
        <v>0</v>
      </c>
      <c r="AZ19" s="132">
        <f t="shared" si="9"/>
        <v>0</v>
      </c>
      <c r="BA19" s="132">
        <f t="shared" si="9"/>
        <v>0</v>
      </c>
      <c r="BB19" s="132">
        <f t="shared" si="9"/>
        <v>0</v>
      </c>
      <c r="BC19" s="132">
        <f t="shared" si="9"/>
        <v>0</v>
      </c>
      <c r="BD19" s="132">
        <f t="shared" si="9"/>
        <v>0</v>
      </c>
      <c r="BE19" s="132">
        <f t="shared" si="9"/>
        <v>0</v>
      </c>
      <c r="BF19" s="85">
        <f t="shared" si="8"/>
        <v>880</v>
      </c>
    </row>
    <row r="20" spans="1:58" s="8" customFormat="1" x14ac:dyDescent="0.2">
      <c r="A20" s="241"/>
      <c r="B20" s="245"/>
      <c r="C20" s="245"/>
      <c r="D20" s="114" t="s">
        <v>18</v>
      </c>
      <c r="E20" s="132">
        <f>SUM(E22,E28,E38)</f>
        <v>14</v>
      </c>
      <c r="F20" s="132">
        <f t="shared" ref="F20:BE20" si="10">SUM(F22,F28,F38)</f>
        <v>14</v>
      </c>
      <c r="G20" s="132">
        <f t="shared" si="10"/>
        <v>14</v>
      </c>
      <c r="H20" s="132">
        <f t="shared" si="10"/>
        <v>14</v>
      </c>
      <c r="I20" s="132">
        <f t="shared" si="10"/>
        <v>14</v>
      </c>
      <c r="J20" s="132">
        <f t="shared" si="10"/>
        <v>14</v>
      </c>
      <c r="K20" s="132">
        <f t="shared" si="10"/>
        <v>14</v>
      </c>
      <c r="L20" s="132">
        <f t="shared" si="10"/>
        <v>14</v>
      </c>
      <c r="M20" s="132">
        <f t="shared" si="10"/>
        <v>14</v>
      </c>
      <c r="N20" s="132">
        <f t="shared" si="10"/>
        <v>0</v>
      </c>
      <c r="O20" s="132">
        <f t="shared" si="10"/>
        <v>0</v>
      </c>
      <c r="P20" s="132">
        <f t="shared" si="10"/>
        <v>0</v>
      </c>
      <c r="Q20" s="132">
        <f t="shared" si="10"/>
        <v>0</v>
      </c>
      <c r="R20" s="132">
        <f t="shared" si="10"/>
        <v>0</v>
      </c>
      <c r="S20" s="132">
        <f t="shared" si="10"/>
        <v>0</v>
      </c>
      <c r="T20" s="132">
        <f t="shared" si="10"/>
        <v>0</v>
      </c>
      <c r="U20" s="132">
        <f t="shared" si="10"/>
        <v>0</v>
      </c>
      <c r="V20" s="132">
        <f t="shared" si="10"/>
        <v>0</v>
      </c>
      <c r="W20" s="132">
        <f t="shared" si="10"/>
        <v>0</v>
      </c>
      <c r="X20" s="132">
        <f t="shared" si="10"/>
        <v>10</v>
      </c>
      <c r="Y20" s="132">
        <f t="shared" si="10"/>
        <v>10</v>
      </c>
      <c r="Z20" s="132">
        <f t="shared" si="10"/>
        <v>10</v>
      </c>
      <c r="AA20" s="132">
        <f t="shared" si="10"/>
        <v>10</v>
      </c>
      <c r="AB20" s="132">
        <f t="shared" si="10"/>
        <v>10</v>
      </c>
      <c r="AC20" s="132">
        <f t="shared" si="10"/>
        <v>10</v>
      </c>
      <c r="AD20" s="132">
        <f t="shared" si="10"/>
        <v>10</v>
      </c>
      <c r="AE20" s="132">
        <f t="shared" si="10"/>
        <v>10</v>
      </c>
      <c r="AF20" s="132">
        <f t="shared" si="10"/>
        <v>0</v>
      </c>
      <c r="AG20" s="132">
        <f t="shared" si="10"/>
        <v>0</v>
      </c>
      <c r="AH20" s="132">
        <f t="shared" si="10"/>
        <v>0</v>
      </c>
      <c r="AI20" s="132">
        <f t="shared" si="10"/>
        <v>0</v>
      </c>
      <c r="AJ20" s="132">
        <f t="shared" si="10"/>
        <v>0</v>
      </c>
      <c r="AK20" s="132" t="s">
        <v>161</v>
      </c>
      <c r="AL20" s="132">
        <f t="shared" si="10"/>
        <v>0</v>
      </c>
      <c r="AM20" s="132">
        <f t="shared" si="10"/>
        <v>0</v>
      </c>
      <c r="AN20" s="132">
        <f t="shared" si="10"/>
        <v>0</v>
      </c>
      <c r="AO20" s="132">
        <f t="shared" si="10"/>
        <v>0</v>
      </c>
      <c r="AP20" s="132">
        <f t="shared" si="10"/>
        <v>0</v>
      </c>
      <c r="AQ20" s="132">
        <f t="shared" si="10"/>
        <v>0</v>
      </c>
      <c r="AR20" s="132">
        <f t="shared" si="10"/>
        <v>0</v>
      </c>
      <c r="AS20" s="132">
        <f t="shared" si="10"/>
        <v>0</v>
      </c>
      <c r="AT20" s="132">
        <f t="shared" si="10"/>
        <v>0</v>
      </c>
      <c r="AU20" s="132">
        <f t="shared" si="10"/>
        <v>0</v>
      </c>
      <c r="AV20" s="132">
        <f t="shared" si="10"/>
        <v>0</v>
      </c>
      <c r="AW20" s="132">
        <f t="shared" si="10"/>
        <v>0</v>
      </c>
      <c r="AX20" s="132">
        <f t="shared" si="10"/>
        <v>0</v>
      </c>
      <c r="AY20" s="132">
        <f t="shared" si="10"/>
        <v>0</v>
      </c>
      <c r="AZ20" s="132">
        <f t="shared" si="10"/>
        <v>0</v>
      </c>
      <c r="BA20" s="132">
        <f t="shared" si="10"/>
        <v>0</v>
      </c>
      <c r="BB20" s="132">
        <f t="shared" si="10"/>
        <v>0</v>
      </c>
      <c r="BC20" s="132">
        <f t="shared" si="10"/>
        <v>0</v>
      </c>
      <c r="BD20" s="132">
        <f t="shared" si="10"/>
        <v>0</v>
      </c>
      <c r="BE20" s="132">
        <f t="shared" si="10"/>
        <v>0</v>
      </c>
      <c r="BF20" s="85">
        <f t="shared" si="8"/>
        <v>206</v>
      </c>
    </row>
    <row r="21" spans="1:58" s="8" customFormat="1" x14ac:dyDescent="0.2">
      <c r="A21" s="241"/>
      <c r="B21" s="239" t="s">
        <v>38</v>
      </c>
      <c r="C21" s="239" t="s">
        <v>133</v>
      </c>
      <c r="D21" s="114" t="s">
        <v>17</v>
      </c>
      <c r="E21" s="85">
        <f>+E23+E25</f>
        <v>4</v>
      </c>
      <c r="F21" s="85">
        <f t="shared" ref="F21:BF21" si="11">+F23+F25</f>
        <v>4</v>
      </c>
      <c r="G21" s="85">
        <f t="shared" si="11"/>
        <v>4</v>
      </c>
      <c r="H21" s="85">
        <f t="shared" si="11"/>
        <v>4</v>
      </c>
      <c r="I21" s="85">
        <f t="shared" si="11"/>
        <v>4</v>
      </c>
      <c r="J21" s="85">
        <f t="shared" si="11"/>
        <v>4</v>
      </c>
      <c r="K21" s="85">
        <f t="shared" si="11"/>
        <v>4</v>
      </c>
      <c r="L21" s="85">
        <f t="shared" si="11"/>
        <v>4</v>
      </c>
      <c r="M21" s="85">
        <f t="shared" si="11"/>
        <v>4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85">
        <f t="shared" si="11"/>
        <v>0</v>
      </c>
      <c r="W21" s="85">
        <f t="shared" si="11"/>
        <v>0</v>
      </c>
      <c r="X21" s="85">
        <f t="shared" si="11"/>
        <v>5</v>
      </c>
      <c r="Y21" s="85">
        <f t="shared" si="11"/>
        <v>5</v>
      </c>
      <c r="Z21" s="85">
        <f t="shared" si="11"/>
        <v>5</v>
      </c>
      <c r="AA21" s="85">
        <f t="shared" si="11"/>
        <v>5</v>
      </c>
      <c r="AB21" s="85">
        <f t="shared" si="11"/>
        <v>5</v>
      </c>
      <c r="AC21" s="85">
        <f t="shared" si="11"/>
        <v>5</v>
      </c>
      <c r="AD21" s="85">
        <f t="shared" si="11"/>
        <v>5</v>
      </c>
      <c r="AE21" s="85">
        <f t="shared" si="11"/>
        <v>5</v>
      </c>
      <c r="AF21" s="85">
        <v>0</v>
      </c>
      <c r="AG21" s="85">
        <v>0</v>
      </c>
      <c r="AH21" s="85">
        <v>0</v>
      </c>
      <c r="AI21" s="85">
        <v>0</v>
      </c>
      <c r="AJ21" s="85">
        <v>0</v>
      </c>
      <c r="AK21" s="132" t="s">
        <v>161</v>
      </c>
      <c r="AL21" s="85">
        <f t="shared" si="11"/>
        <v>0</v>
      </c>
      <c r="AM21" s="85">
        <f t="shared" si="11"/>
        <v>0</v>
      </c>
      <c r="AN21" s="85">
        <f t="shared" si="11"/>
        <v>0</v>
      </c>
      <c r="AO21" s="85">
        <f t="shared" si="11"/>
        <v>0</v>
      </c>
      <c r="AP21" s="85">
        <f t="shared" si="11"/>
        <v>0</v>
      </c>
      <c r="AQ21" s="85">
        <f t="shared" si="11"/>
        <v>0</v>
      </c>
      <c r="AR21" s="85">
        <f t="shared" si="11"/>
        <v>0</v>
      </c>
      <c r="AS21" s="85">
        <f t="shared" si="11"/>
        <v>0</v>
      </c>
      <c r="AT21" s="85">
        <f t="shared" si="11"/>
        <v>0</v>
      </c>
      <c r="AU21" s="85">
        <f t="shared" si="11"/>
        <v>0</v>
      </c>
      <c r="AV21" s="85">
        <f t="shared" si="11"/>
        <v>0</v>
      </c>
      <c r="AW21" s="85">
        <f t="shared" si="11"/>
        <v>0</v>
      </c>
      <c r="AX21" s="85">
        <f t="shared" si="11"/>
        <v>0</v>
      </c>
      <c r="AY21" s="85">
        <f t="shared" si="11"/>
        <v>0</v>
      </c>
      <c r="AZ21" s="85">
        <f t="shared" si="11"/>
        <v>0</v>
      </c>
      <c r="BA21" s="85">
        <f t="shared" si="11"/>
        <v>0</v>
      </c>
      <c r="BB21" s="85">
        <f t="shared" si="11"/>
        <v>0</v>
      </c>
      <c r="BC21" s="85">
        <f t="shared" si="11"/>
        <v>0</v>
      </c>
      <c r="BD21" s="85">
        <f t="shared" si="11"/>
        <v>0</v>
      </c>
      <c r="BE21" s="85">
        <f t="shared" si="11"/>
        <v>0</v>
      </c>
      <c r="BF21" s="85">
        <f t="shared" si="11"/>
        <v>76</v>
      </c>
    </row>
    <row r="22" spans="1:58" s="8" customFormat="1" x14ac:dyDescent="0.2">
      <c r="A22" s="241"/>
      <c r="B22" s="239"/>
      <c r="C22" s="239"/>
      <c r="D22" s="114" t="s">
        <v>18</v>
      </c>
      <c r="E22" s="85">
        <f>+E24+E26</f>
        <v>2</v>
      </c>
      <c r="F22" s="85">
        <f t="shared" ref="F22:BF22" si="12">+F24+F26</f>
        <v>2</v>
      </c>
      <c r="G22" s="85">
        <f t="shared" si="12"/>
        <v>2</v>
      </c>
      <c r="H22" s="85">
        <f t="shared" si="12"/>
        <v>2</v>
      </c>
      <c r="I22" s="85">
        <f t="shared" si="12"/>
        <v>2</v>
      </c>
      <c r="J22" s="85">
        <f t="shared" si="12"/>
        <v>2</v>
      </c>
      <c r="K22" s="85">
        <f t="shared" si="12"/>
        <v>2</v>
      </c>
      <c r="L22" s="85">
        <f t="shared" si="12"/>
        <v>2</v>
      </c>
      <c r="M22" s="85">
        <f t="shared" si="12"/>
        <v>2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</v>
      </c>
      <c r="V22" s="85">
        <f t="shared" si="12"/>
        <v>0</v>
      </c>
      <c r="W22" s="85">
        <f t="shared" si="12"/>
        <v>0</v>
      </c>
      <c r="X22" s="85">
        <f t="shared" si="12"/>
        <v>2.5</v>
      </c>
      <c r="Y22" s="85">
        <f t="shared" si="12"/>
        <v>2.5</v>
      </c>
      <c r="Z22" s="85">
        <f t="shared" si="12"/>
        <v>2.5</v>
      </c>
      <c r="AA22" s="85">
        <f t="shared" si="12"/>
        <v>2.5</v>
      </c>
      <c r="AB22" s="85">
        <f t="shared" si="12"/>
        <v>2.5</v>
      </c>
      <c r="AC22" s="85">
        <f t="shared" si="12"/>
        <v>2.5</v>
      </c>
      <c r="AD22" s="85">
        <f t="shared" si="12"/>
        <v>2.5</v>
      </c>
      <c r="AE22" s="85">
        <f t="shared" si="12"/>
        <v>2.5</v>
      </c>
      <c r="AF22" s="85">
        <v>0</v>
      </c>
      <c r="AG22" s="85">
        <v>0</v>
      </c>
      <c r="AH22" s="85">
        <v>0</v>
      </c>
      <c r="AI22" s="85">
        <v>0</v>
      </c>
      <c r="AJ22" s="85">
        <v>0</v>
      </c>
      <c r="AK22" s="132" t="s">
        <v>161</v>
      </c>
      <c r="AL22" s="85">
        <f t="shared" si="12"/>
        <v>0</v>
      </c>
      <c r="AM22" s="85">
        <f t="shared" si="12"/>
        <v>0</v>
      </c>
      <c r="AN22" s="85">
        <f t="shared" si="12"/>
        <v>0</v>
      </c>
      <c r="AO22" s="85">
        <f t="shared" si="12"/>
        <v>0</v>
      </c>
      <c r="AP22" s="85">
        <f t="shared" si="12"/>
        <v>0</v>
      </c>
      <c r="AQ22" s="85">
        <f t="shared" si="12"/>
        <v>0</v>
      </c>
      <c r="AR22" s="85">
        <f t="shared" si="12"/>
        <v>0</v>
      </c>
      <c r="AS22" s="85">
        <f t="shared" si="12"/>
        <v>0</v>
      </c>
      <c r="AT22" s="85">
        <f t="shared" si="12"/>
        <v>0</v>
      </c>
      <c r="AU22" s="85">
        <f t="shared" si="12"/>
        <v>0</v>
      </c>
      <c r="AV22" s="85">
        <f t="shared" si="12"/>
        <v>0</v>
      </c>
      <c r="AW22" s="85">
        <f t="shared" si="12"/>
        <v>0</v>
      </c>
      <c r="AX22" s="85">
        <f t="shared" si="12"/>
        <v>0</v>
      </c>
      <c r="AY22" s="85">
        <f t="shared" si="12"/>
        <v>0</v>
      </c>
      <c r="AZ22" s="85">
        <f t="shared" si="12"/>
        <v>0</v>
      </c>
      <c r="BA22" s="85">
        <f t="shared" si="12"/>
        <v>0</v>
      </c>
      <c r="BB22" s="85">
        <f t="shared" si="12"/>
        <v>0</v>
      </c>
      <c r="BC22" s="85">
        <f t="shared" si="12"/>
        <v>0</v>
      </c>
      <c r="BD22" s="85">
        <f t="shared" si="12"/>
        <v>0</v>
      </c>
      <c r="BE22" s="85">
        <f t="shared" si="12"/>
        <v>0</v>
      </c>
      <c r="BF22" s="85">
        <f t="shared" si="12"/>
        <v>38</v>
      </c>
    </row>
    <row r="23" spans="1:58" x14ac:dyDescent="0.2">
      <c r="A23" s="241"/>
      <c r="B23" s="234" t="s">
        <v>113</v>
      </c>
      <c r="C23" s="234" t="s">
        <v>49</v>
      </c>
      <c r="D23" s="2" t="s">
        <v>17</v>
      </c>
      <c r="E23" s="41"/>
      <c r="F23" s="41"/>
      <c r="G23" s="41"/>
      <c r="H23" s="41"/>
      <c r="I23" s="41"/>
      <c r="J23" s="41"/>
      <c r="K23" s="41"/>
      <c r="L23" s="41"/>
      <c r="M23" s="41"/>
      <c r="N23" s="41" t="s">
        <v>162</v>
      </c>
      <c r="O23" s="41" t="s">
        <v>162</v>
      </c>
      <c r="P23" s="41" t="s">
        <v>162</v>
      </c>
      <c r="Q23" s="41" t="s">
        <v>162</v>
      </c>
      <c r="R23" s="41" t="s">
        <v>162</v>
      </c>
      <c r="S23" s="41" t="s">
        <v>162</v>
      </c>
      <c r="T23" s="41" t="s">
        <v>162</v>
      </c>
      <c r="U23" s="41" t="s">
        <v>162</v>
      </c>
      <c r="V23" s="38">
        <v>0</v>
      </c>
      <c r="W23" s="38">
        <v>0</v>
      </c>
      <c r="X23" s="41">
        <v>5</v>
      </c>
      <c r="Y23" s="41">
        <v>5</v>
      </c>
      <c r="Z23" s="41">
        <v>5</v>
      </c>
      <c r="AA23" s="41">
        <v>5</v>
      </c>
      <c r="AB23" s="41">
        <v>5</v>
      </c>
      <c r="AC23" s="41">
        <v>5</v>
      </c>
      <c r="AD23" s="41">
        <v>5</v>
      </c>
      <c r="AE23" s="41">
        <v>5</v>
      </c>
      <c r="AF23" s="38" t="s">
        <v>162</v>
      </c>
      <c r="AG23" s="38" t="s">
        <v>162</v>
      </c>
      <c r="AH23" s="38" t="s">
        <v>162</v>
      </c>
      <c r="AI23" s="38" t="s">
        <v>162</v>
      </c>
      <c r="AJ23" s="38" t="s">
        <v>162</v>
      </c>
      <c r="AK23" s="38" t="s">
        <v>161</v>
      </c>
      <c r="AL23" s="109"/>
      <c r="AM23" s="109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38"/>
      <c r="BF23" s="37">
        <f t="shared" si="8"/>
        <v>40</v>
      </c>
    </row>
    <row r="24" spans="1:58" x14ac:dyDescent="0.2">
      <c r="A24" s="241"/>
      <c r="B24" s="234"/>
      <c r="C24" s="234"/>
      <c r="D24" s="2" t="s">
        <v>18</v>
      </c>
      <c r="E24" s="41"/>
      <c r="F24" s="41"/>
      <c r="G24" s="41"/>
      <c r="H24" s="41"/>
      <c r="I24" s="41"/>
      <c r="J24" s="41"/>
      <c r="K24" s="41"/>
      <c r="L24" s="41"/>
      <c r="M24" s="41"/>
      <c r="N24" s="41" t="s">
        <v>162</v>
      </c>
      <c r="O24" s="41" t="s">
        <v>162</v>
      </c>
      <c r="P24" s="41" t="s">
        <v>162</v>
      </c>
      <c r="Q24" s="41" t="s">
        <v>162</v>
      </c>
      <c r="R24" s="41" t="s">
        <v>162</v>
      </c>
      <c r="S24" s="41" t="s">
        <v>162</v>
      </c>
      <c r="T24" s="41" t="s">
        <v>162</v>
      </c>
      <c r="U24" s="41" t="s">
        <v>162</v>
      </c>
      <c r="V24" s="38">
        <v>0</v>
      </c>
      <c r="W24" s="38">
        <v>0</v>
      </c>
      <c r="X24" s="41">
        <v>2.5</v>
      </c>
      <c r="Y24" s="41">
        <v>2.5</v>
      </c>
      <c r="Z24" s="41">
        <v>2.5</v>
      </c>
      <c r="AA24" s="41">
        <v>2.5</v>
      </c>
      <c r="AB24" s="41">
        <v>2.5</v>
      </c>
      <c r="AC24" s="41">
        <v>2.5</v>
      </c>
      <c r="AD24" s="41">
        <v>2.5</v>
      </c>
      <c r="AE24" s="41">
        <v>2.5</v>
      </c>
      <c r="AF24" s="38" t="s">
        <v>162</v>
      </c>
      <c r="AG24" s="38" t="s">
        <v>162</v>
      </c>
      <c r="AH24" s="38" t="s">
        <v>162</v>
      </c>
      <c r="AI24" s="38" t="s">
        <v>162</v>
      </c>
      <c r="AJ24" s="38" t="s">
        <v>162</v>
      </c>
      <c r="AK24" s="38" t="s">
        <v>161</v>
      </c>
      <c r="AL24" s="109"/>
      <c r="AM24" s="109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38"/>
      <c r="BF24" s="37">
        <f t="shared" si="8"/>
        <v>20</v>
      </c>
    </row>
    <row r="25" spans="1:58" x14ac:dyDescent="0.2">
      <c r="A25" s="241"/>
      <c r="B25" s="234" t="s">
        <v>53</v>
      </c>
      <c r="C25" s="234" t="s">
        <v>114</v>
      </c>
      <c r="D25" s="2" t="s">
        <v>17</v>
      </c>
      <c r="E25" s="41">
        <v>4</v>
      </c>
      <c r="F25" s="41">
        <v>4</v>
      </c>
      <c r="G25" s="41">
        <v>4</v>
      </c>
      <c r="H25" s="41">
        <v>4</v>
      </c>
      <c r="I25" s="41">
        <v>4</v>
      </c>
      <c r="J25" s="41">
        <v>4</v>
      </c>
      <c r="K25" s="41">
        <v>4</v>
      </c>
      <c r="L25" s="41">
        <v>4</v>
      </c>
      <c r="M25" s="41">
        <v>4</v>
      </c>
      <c r="N25" s="41" t="s">
        <v>162</v>
      </c>
      <c r="O25" s="41" t="s">
        <v>162</v>
      </c>
      <c r="P25" s="41" t="s">
        <v>162</v>
      </c>
      <c r="Q25" s="41" t="s">
        <v>162</v>
      </c>
      <c r="R25" s="41" t="s">
        <v>162</v>
      </c>
      <c r="S25" s="41" t="s">
        <v>162</v>
      </c>
      <c r="T25" s="41" t="s">
        <v>162</v>
      </c>
      <c r="U25" s="41" t="s">
        <v>162</v>
      </c>
      <c r="V25" s="38">
        <v>0</v>
      </c>
      <c r="W25" s="38">
        <v>0</v>
      </c>
      <c r="X25" s="41"/>
      <c r="Y25" s="41"/>
      <c r="Z25" s="41"/>
      <c r="AA25" s="41"/>
      <c r="AB25" s="41"/>
      <c r="AC25" s="41"/>
      <c r="AD25" s="41"/>
      <c r="AE25" s="41"/>
      <c r="AF25" s="38" t="s">
        <v>162</v>
      </c>
      <c r="AG25" s="38" t="s">
        <v>162</v>
      </c>
      <c r="AH25" s="38" t="s">
        <v>162</v>
      </c>
      <c r="AI25" s="38" t="s">
        <v>162</v>
      </c>
      <c r="AJ25" s="38" t="s">
        <v>162</v>
      </c>
      <c r="AK25" s="38" t="s">
        <v>161</v>
      </c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38"/>
      <c r="BF25" s="37">
        <f>SUM(E25:BE25)</f>
        <v>36</v>
      </c>
    </row>
    <row r="26" spans="1:58" x14ac:dyDescent="0.2">
      <c r="A26" s="241"/>
      <c r="B26" s="234"/>
      <c r="C26" s="234"/>
      <c r="D26" s="2" t="s">
        <v>18</v>
      </c>
      <c r="E26" s="41">
        <v>2</v>
      </c>
      <c r="F26" s="41">
        <v>2</v>
      </c>
      <c r="G26" s="41">
        <v>2</v>
      </c>
      <c r="H26" s="41">
        <v>2</v>
      </c>
      <c r="I26" s="41">
        <v>2</v>
      </c>
      <c r="J26" s="41">
        <v>2</v>
      </c>
      <c r="K26" s="41">
        <v>2</v>
      </c>
      <c r="L26" s="41">
        <v>2</v>
      </c>
      <c r="M26" s="41">
        <v>2</v>
      </c>
      <c r="N26" s="41" t="s">
        <v>162</v>
      </c>
      <c r="O26" s="41" t="s">
        <v>162</v>
      </c>
      <c r="P26" s="41" t="s">
        <v>162</v>
      </c>
      <c r="Q26" s="41" t="s">
        <v>162</v>
      </c>
      <c r="R26" s="41" t="s">
        <v>162</v>
      </c>
      <c r="S26" s="41" t="s">
        <v>162</v>
      </c>
      <c r="T26" s="41" t="s">
        <v>162</v>
      </c>
      <c r="U26" s="41" t="s">
        <v>162</v>
      </c>
      <c r="V26" s="38">
        <v>0</v>
      </c>
      <c r="W26" s="38">
        <v>0</v>
      </c>
      <c r="X26" s="41"/>
      <c r="Y26" s="41"/>
      <c r="Z26" s="41"/>
      <c r="AA26" s="41"/>
      <c r="AB26" s="41"/>
      <c r="AC26" s="41"/>
      <c r="AD26" s="41"/>
      <c r="AE26" s="41"/>
      <c r="AF26" s="38" t="s">
        <v>162</v>
      </c>
      <c r="AG26" s="38" t="s">
        <v>162</v>
      </c>
      <c r="AH26" s="38" t="s">
        <v>162</v>
      </c>
      <c r="AI26" s="38" t="s">
        <v>162</v>
      </c>
      <c r="AJ26" s="38" t="s">
        <v>162</v>
      </c>
      <c r="AK26" s="38" t="s">
        <v>161</v>
      </c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38"/>
      <c r="BF26" s="37">
        <f>SUM(E26:BE26)</f>
        <v>18</v>
      </c>
    </row>
    <row r="27" spans="1:58" s="8" customFormat="1" x14ac:dyDescent="0.2">
      <c r="A27" s="241"/>
      <c r="B27" s="239" t="s">
        <v>54</v>
      </c>
      <c r="C27" s="240" t="s">
        <v>110</v>
      </c>
      <c r="D27" s="114" t="s">
        <v>17</v>
      </c>
      <c r="E27" s="85">
        <f>+E29+E31+E33</f>
        <v>18</v>
      </c>
      <c r="F27" s="85">
        <f t="shared" ref="F27:BF27" si="13">+F29+F31+F33</f>
        <v>18</v>
      </c>
      <c r="G27" s="85">
        <f t="shared" si="13"/>
        <v>18</v>
      </c>
      <c r="H27" s="85">
        <f t="shared" si="13"/>
        <v>18</v>
      </c>
      <c r="I27" s="85">
        <f t="shared" si="13"/>
        <v>18</v>
      </c>
      <c r="J27" s="85">
        <f t="shared" si="13"/>
        <v>18</v>
      </c>
      <c r="K27" s="85">
        <f t="shared" si="13"/>
        <v>18</v>
      </c>
      <c r="L27" s="85">
        <f t="shared" si="13"/>
        <v>18</v>
      </c>
      <c r="M27" s="85">
        <f t="shared" si="13"/>
        <v>18</v>
      </c>
      <c r="N27" s="85">
        <f>SUM(N35,N36)</f>
        <v>36</v>
      </c>
      <c r="O27" s="85">
        <f t="shared" ref="O27:U27" si="14">SUM(O35,O36)</f>
        <v>36</v>
      </c>
      <c r="P27" s="85">
        <f t="shared" si="14"/>
        <v>36</v>
      </c>
      <c r="Q27" s="85">
        <f t="shared" si="14"/>
        <v>36</v>
      </c>
      <c r="R27" s="85">
        <f t="shared" si="14"/>
        <v>36</v>
      </c>
      <c r="S27" s="85">
        <f t="shared" si="14"/>
        <v>36</v>
      </c>
      <c r="T27" s="85">
        <f t="shared" si="14"/>
        <v>36</v>
      </c>
      <c r="U27" s="85">
        <f t="shared" si="14"/>
        <v>36</v>
      </c>
      <c r="V27" s="85">
        <f t="shared" si="13"/>
        <v>0</v>
      </c>
      <c r="W27" s="85">
        <f t="shared" si="13"/>
        <v>0</v>
      </c>
      <c r="X27" s="85">
        <f t="shared" si="13"/>
        <v>9</v>
      </c>
      <c r="Y27" s="85">
        <f t="shared" si="13"/>
        <v>9</v>
      </c>
      <c r="Z27" s="85">
        <f t="shared" si="13"/>
        <v>9</v>
      </c>
      <c r="AA27" s="85">
        <f t="shared" si="13"/>
        <v>9</v>
      </c>
      <c r="AB27" s="85">
        <f>+AB29+AB31+AB33</f>
        <v>9</v>
      </c>
      <c r="AC27" s="85">
        <f t="shared" si="13"/>
        <v>9</v>
      </c>
      <c r="AD27" s="85">
        <f t="shared" si="13"/>
        <v>9</v>
      </c>
      <c r="AE27" s="85">
        <f t="shared" si="13"/>
        <v>9</v>
      </c>
      <c r="AF27" s="85">
        <f>SUM(AF35,AF36)</f>
        <v>36</v>
      </c>
      <c r="AG27" s="85">
        <f>SUM(AG35,AG36)</f>
        <v>36</v>
      </c>
      <c r="AH27" s="85">
        <f>SUM(AH35,AH36)</f>
        <v>36</v>
      </c>
      <c r="AI27" s="85">
        <f>SUM(AI35,AI36)</f>
        <v>0</v>
      </c>
      <c r="AJ27" s="85">
        <f>SUM(AJ35,AJ36)</f>
        <v>0</v>
      </c>
      <c r="AK27" s="85" t="s">
        <v>161</v>
      </c>
      <c r="AL27" s="85">
        <f t="shared" si="13"/>
        <v>0</v>
      </c>
      <c r="AM27" s="85">
        <f t="shared" si="13"/>
        <v>0</v>
      </c>
      <c r="AN27" s="85">
        <f t="shared" si="13"/>
        <v>0</v>
      </c>
      <c r="AO27" s="85">
        <f t="shared" si="13"/>
        <v>0</v>
      </c>
      <c r="AP27" s="85">
        <f t="shared" si="13"/>
        <v>0</v>
      </c>
      <c r="AQ27" s="85">
        <f t="shared" si="13"/>
        <v>0</v>
      </c>
      <c r="AR27" s="85">
        <f t="shared" si="13"/>
        <v>0</v>
      </c>
      <c r="AS27" s="85">
        <f t="shared" si="13"/>
        <v>0</v>
      </c>
      <c r="AT27" s="85">
        <f t="shared" si="13"/>
        <v>0</v>
      </c>
      <c r="AU27" s="85">
        <f t="shared" si="13"/>
        <v>0</v>
      </c>
      <c r="AV27" s="85">
        <f t="shared" si="13"/>
        <v>0</v>
      </c>
      <c r="AW27" s="85">
        <f t="shared" si="13"/>
        <v>0</v>
      </c>
      <c r="AX27" s="85">
        <f t="shared" si="13"/>
        <v>0</v>
      </c>
      <c r="AY27" s="85">
        <f t="shared" si="13"/>
        <v>0</v>
      </c>
      <c r="AZ27" s="85">
        <f t="shared" si="13"/>
        <v>0</v>
      </c>
      <c r="BA27" s="85">
        <f t="shared" si="13"/>
        <v>0</v>
      </c>
      <c r="BB27" s="85">
        <f t="shared" si="13"/>
        <v>0</v>
      </c>
      <c r="BC27" s="85">
        <f t="shared" si="13"/>
        <v>0</v>
      </c>
      <c r="BD27" s="85">
        <f t="shared" si="13"/>
        <v>0</v>
      </c>
      <c r="BE27" s="85">
        <f t="shared" si="13"/>
        <v>0</v>
      </c>
      <c r="BF27" s="85">
        <f t="shared" si="13"/>
        <v>234</v>
      </c>
    </row>
    <row r="28" spans="1:58" s="8" customFormat="1" x14ac:dyDescent="0.2">
      <c r="A28" s="241"/>
      <c r="B28" s="239"/>
      <c r="C28" s="240"/>
      <c r="D28" s="114" t="s">
        <v>18</v>
      </c>
      <c r="E28" s="85">
        <f>+E30+E32+E34</f>
        <v>9</v>
      </c>
      <c r="F28" s="85">
        <f t="shared" ref="F28:BF28" si="15">+F30+F32+F34</f>
        <v>9</v>
      </c>
      <c r="G28" s="85">
        <f t="shared" si="15"/>
        <v>9</v>
      </c>
      <c r="H28" s="85">
        <f t="shared" si="15"/>
        <v>9</v>
      </c>
      <c r="I28" s="85">
        <f t="shared" si="15"/>
        <v>9</v>
      </c>
      <c r="J28" s="85">
        <f t="shared" si="15"/>
        <v>9</v>
      </c>
      <c r="K28" s="85">
        <f t="shared" si="15"/>
        <v>9</v>
      </c>
      <c r="L28" s="85">
        <f t="shared" si="15"/>
        <v>9</v>
      </c>
      <c r="M28" s="85">
        <f t="shared" si="15"/>
        <v>9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f t="shared" si="15"/>
        <v>0</v>
      </c>
      <c r="W28" s="85">
        <f t="shared" si="15"/>
        <v>0</v>
      </c>
      <c r="X28" s="85">
        <f t="shared" si="15"/>
        <v>4.5</v>
      </c>
      <c r="Y28" s="85">
        <f t="shared" si="15"/>
        <v>4.5</v>
      </c>
      <c r="Z28" s="85">
        <f t="shared" si="15"/>
        <v>4.5</v>
      </c>
      <c r="AA28" s="85">
        <f t="shared" si="15"/>
        <v>4.5</v>
      </c>
      <c r="AB28" s="85">
        <f t="shared" si="15"/>
        <v>4.5</v>
      </c>
      <c r="AC28" s="85">
        <f t="shared" si="15"/>
        <v>4.5</v>
      </c>
      <c r="AD28" s="85">
        <f t="shared" si="15"/>
        <v>4.5</v>
      </c>
      <c r="AE28" s="85">
        <f t="shared" si="15"/>
        <v>4.5</v>
      </c>
      <c r="AF28" s="85">
        <v>0</v>
      </c>
      <c r="AG28" s="85">
        <v>0</v>
      </c>
      <c r="AH28" s="85">
        <v>0</v>
      </c>
      <c r="AI28" s="85">
        <v>0</v>
      </c>
      <c r="AJ28" s="85">
        <v>0</v>
      </c>
      <c r="AK28" s="85" t="s">
        <v>161</v>
      </c>
      <c r="AL28" s="85">
        <f t="shared" si="15"/>
        <v>0</v>
      </c>
      <c r="AM28" s="85">
        <f t="shared" si="15"/>
        <v>0</v>
      </c>
      <c r="AN28" s="85">
        <f t="shared" si="15"/>
        <v>0</v>
      </c>
      <c r="AO28" s="85">
        <f t="shared" si="15"/>
        <v>0</v>
      </c>
      <c r="AP28" s="85">
        <f t="shared" si="15"/>
        <v>0</v>
      </c>
      <c r="AQ28" s="85">
        <f t="shared" si="15"/>
        <v>0</v>
      </c>
      <c r="AR28" s="85">
        <f t="shared" si="15"/>
        <v>0</v>
      </c>
      <c r="AS28" s="85">
        <f t="shared" si="15"/>
        <v>0</v>
      </c>
      <c r="AT28" s="85">
        <f t="shared" si="15"/>
        <v>0</v>
      </c>
      <c r="AU28" s="85">
        <f t="shared" si="15"/>
        <v>0</v>
      </c>
      <c r="AV28" s="85">
        <f t="shared" si="15"/>
        <v>0</v>
      </c>
      <c r="AW28" s="85">
        <f t="shared" si="15"/>
        <v>0</v>
      </c>
      <c r="AX28" s="85">
        <f t="shared" si="15"/>
        <v>0</v>
      </c>
      <c r="AY28" s="85">
        <f t="shared" si="15"/>
        <v>0</v>
      </c>
      <c r="AZ28" s="85">
        <f t="shared" si="15"/>
        <v>0</v>
      </c>
      <c r="BA28" s="85">
        <f t="shared" si="15"/>
        <v>0</v>
      </c>
      <c r="BB28" s="85">
        <f t="shared" si="15"/>
        <v>0</v>
      </c>
      <c r="BC28" s="85">
        <f t="shared" si="15"/>
        <v>0</v>
      </c>
      <c r="BD28" s="85">
        <f t="shared" si="15"/>
        <v>0</v>
      </c>
      <c r="BE28" s="85">
        <f t="shared" si="15"/>
        <v>0</v>
      </c>
      <c r="BF28" s="85">
        <f t="shared" si="15"/>
        <v>117</v>
      </c>
    </row>
    <row r="29" spans="1:58" ht="12.75" customHeight="1" x14ac:dyDescent="0.2">
      <c r="A29" s="241"/>
      <c r="B29" s="233" t="s">
        <v>100</v>
      </c>
      <c r="C29" s="234" t="s">
        <v>101</v>
      </c>
      <c r="D29" s="2" t="s">
        <v>17</v>
      </c>
      <c r="E29" s="41">
        <v>6</v>
      </c>
      <c r="F29" s="41">
        <v>6</v>
      </c>
      <c r="G29" s="41">
        <v>6</v>
      </c>
      <c r="H29" s="41">
        <v>6</v>
      </c>
      <c r="I29" s="41">
        <v>6</v>
      </c>
      <c r="J29" s="41">
        <v>6</v>
      </c>
      <c r="K29" s="41">
        <v>6</v>
      </c>
      <c r="L29" s="41">
        <v>6</v>
      </c>
      <c r="M29" s="41">
        <v>6</v>
      </c>
      <c r="N29" s="41" t="s">
        <v>162</v>
      </c>
      <c r="O29" s="41" t="s">
        <v>162</v>
      </c>
      <c r="P29" s="41" t="s">
        <v>162</v>
      </c>
      <c r="Q29" s="41" t="s">
        <v>162</v>
      </c>
      <c r="R29" s="41" t="s">
        <v>162</v>
      </c>
      <c r="S29" s="41" t="s">
        <v>162</v>
      </c>
      <c r="T29" s="41" t="s">
        <v>162</v>
      </c>
      <c r="U29" s="41" t="s">
        <v>162</v>
      </c>
      <c r="V29" s="38">
        <v>0</v>
      </c>
      <c r="W29" s="38">
        <v>0</v>
      </c>
      <c r="X29" s="38"/>
      <c r="Y29" s="38"/>
      <c r="Z29" s="38"/>
      <c r="AA29" s="38"/>
      <c r="AB29" s="38"/>
      <c r="AC29" s="38"/>
      <c r="AD29" s="38"/>
      <c r="AE29" s="38"/>
      <c r="AF29" s="38" t="s">
        <v>162</v>
      </c>
      <c r="AG29" s="38" t="s">
        <v>162</v>
      </c>
      <c r="AH29" s="38" t="s">
        <v>162</v>
      </c>
      <c r="AI29" s="38" t="s">
        <v>162</v>
      </c>
      <c r="AJ29" s="38" t="s">
        <v>162</v>
      </c>
      <c r="AK29" s="38" t="s">
        <v>161</v>
      </c>
      <c r="AL29" s="38"/>
      <c r="AM29" s="38"/>
      <c r="AN29" s="38"/>
      <c r="AO29" s="38"/>
      <c r="AP29" s="38"/>
      <c r="AQ29" s="38"/>
      <c r="AR29" s="38"/>
      <c r="AS29" s="38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38"/>
      <c r="BF29" s="37">
        <f t="shared" si="8"/>
        <v>54</v>
      </c>
    </row>
    <row r="30" spans="1:58" x14ac:dyDescent="0.2">
      <c r="A30" s="241"/>
      <c r="B30" s="233"/>
      <c r="C30" s="234"/>
      <c r="D30" s="2" t="s">
        <v>18</v>
      </c>
      <c r="E30" s="41">
        <v>3</v>
      </c>
      <c r="F30" s="41">
        <v>3</v>
      </c>
      <c r="G30" s="41">
        <v>3</v>
      </c>
      <c r="H30" s="41">
        <v>3</v>
      </c>
      <c r="I30" s="41">
        <v>3</v>
      </c>
      <c r="J30" s="41">
        <v>3</v>
      </c>
      <c r="K30" s="41">
        <v>3</v>
      </c>
      <c r="L30" s="41">
        <v>3</v>
      </c>
      <c r="M30" s="41">
        <v>3</v>
      </c>
      <c r="N30" s="41" t="s">
        <v>162</v>
      </c>
      <c r="O30" s="41" t="s">
        <v>162</v>
      </c>
      <c r="P30" s="41" t="s">
        <v>162</v>
      </c>
      <c r="Q30" s="41" t="s">
        <v>162</v>
      </c>
      <c r="R30" s="41" t="s">
        <v>162</v>
      </c>
      <c r="S30" s="41" t="s">
        <v>162</v>
      </c>
      <c r="T30" s="41" t="s">
        <v>162</v>
      </c>
      <c r="U30" s="41" t="s">
        <v>162</v>
      </c>
      <c r="V30" s="38">
        <v>0</v>
      </c>
      <c r="W30" s="38">
        <v>0</v>
      </c>
      <c r="X30" s="38"/>
      <c r="Y30" s="38"/>
      <c r="Z30" s="38"/>
      <c r="AA30" s="38"/>
      <c r="AB30" s="38"/>
      <c r="AC30" s="38"/>
      <c r="AD30" s="38"/>
      <c r="AE30" s="38"/>
      <c r="AF30" s="38" t="s">
        <v>162</v>
      </c>
      <c r="AG30" s="38" t="s">
        <v>162</v>
      </c>
      <c r="AH30" s="38" t="s">
        <v>162</v>
      </c>
      <c r="AI30" s="38" t="s">
        <v>162</v>
      </c>
      <c r="AJ30" s="38" t="s">
        <v>162</v>
      </c>
      <c r="AK30" s="38" t="s">
        <v>161</v>
      </c>
      <c r="AL30" s="38"/>
      <c r="AM30" s="38"/>
      <c r="AN30" s="38"/>
      <c r="AO30" s="38"/>
      <c r="AP30" s="38"/>
      <c r="AQ30" s="38"/>
      <c r="AR30" s="38"/>
      <c r="AS30" s="38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38"/>
      <c r="BF30" s="37">
        <f t="shared" si="8"/>
        <v>27</v>
      </c>
    </row>
    <row r="31" spans="1:58" x14ac:dyDescent="0.2">
      <c r="A31" s="241"/>
      <c r="B31" s="233" t="s">
        <v>157</v>
      </c>
      <c r="C31" s="234" t="s">
        <v>158</v>
      </c>
      <c r="D31" s="2" t="s">
        <v>17</v>
      </c>
      <c r="E31" s="38">
        <v>6</v>
      </c>
      <c r="F31" s="38">
        <v>6</v>
      </c>
      <c r="G31" s="38">
        <v>6</v>
      </c>
      <c r="H31" s="38">
        <v>6</v>
      </c>
      <c r="I31" s="38">
        <v>6</v>
      </c>
      <c r="J31" s="38">
        <v>6</v>
      </c>
      <c r="K31" s="38">
        <v>6</v>
      </c>
      <c r="L31" s="38">
        <v>6</v>
      </c>
      <c r="M31" s="38">
        <v>6</v>
      </c>
      <c r="N31" s="41" t="s">
        <v>162</v>
      </c>
      <c r="O31" s="41" t="s">
        <v>162</v>
      </c>
      <c r="P31" s="41" t="s">
        <v>162</v>
      </c>
      <c r="Q31" s="41" t="s">
        <v>162</v>
      </c>
      <c r="R31" s="41" t="s">
        <v>162</v>
      </c>
      <c r="S31" s="41" t="s">
        <v>162</v>
      </c>
      <c r="T31" s="41" t="s">
        <v>162</v>
      </c>
      <c r="U31" s="41" t="s">
        <v>162</v>
      </c>
      <c r="V31" s="38">
        <v>0</v>
      </c>
      <c r="W31" s="38">
        <v>0</v>
      </c>
      <c r="X31" s="38">
        <v>5</v>
      </c>
      <c r="Y31" s="38">
        <v>5</v>
      </c>
      <c r="Z31" s="38">
        <v>5</v>
      </c>
      <c r="AA31" s="38">
        <v>5</v>
      </c>
      <c r="AB31" s="38">
        <v>5</v>
      </c>
      <c r="AC31" s="38">
        <v>5</v>
      </c>
      <c r="AD31" s="38">
        <v>5</v>
      </c>
      <c r="AE31" s="38">
        <v>5</v>
      </c>
      <c r="AF31" s="38" t="s">
        <v>162</v>
      </c>
      <c r="AG31" s="38" t="s">
        <v>162</v>
      </c>
      <c r="AH31" s="38" t="s">
        <v>162</v>
      </c>
      <c r="AI31" s="38" t="s">
        <v>162</v>
      </c>
      <c r="AJ31" s="38" t="s">
        <v>162</v>
      </c>
      <c r="AK31" s="38" t="s">
        <v>161</v>
      </c>
      <c r="AL31" s="38"/>
      <c r="AM31" s="38"/>
      <c r="AN31" s="38"/>
      <c r="AO31" s="38"/>
      <c r="AP31" s="38"/>
      <c r="AQ31" s="38"/>
      <c r="AR31" s="38"/>
      <c r="AS31" s="38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38"/>
      <c r="BF31" s="37">
        <f t="shared" si="8"/>
        <v>94</v>
      </c>
    </row>
    <row r="32" spans="1:58" x14ac:dyDescent="0.2">
      <c r="A32" s="241"/>
      <c r="B32" s="233"/>
      <c r="C32" s="234"/>
      <c r="D32" s="2" t="s">
        <v>18</v>
      </c>
      <c r="E32" s="38">
        <v>3</v>
      </c>
      <c r="F32" s="38">
        <v>3</v>
      </c>
      <c r="G32" s="38">
        <v>3</v>
      </c>
      <c r="H32" s="38">
        <v>3</v>
      </c>
      <c r="I32" s="38">
        <v>3</v>
      </c>
      <c r="J32" s="38">
        <v>3</v>
      </c>
      <c r="K32" s="38">
        <v>3</v>
      </c>
      <c r="L32" s="38">
        <v>3</v>
      </c>
      <c r="M32" s="38">
        <v>3</v>
      </c>
      <c r="N32" s="41" t="s">
        <v>162</v>
      </c>
      <c r="O32" s="41" t="s">
        <v>162</v>
      </c>
      <c r="P32" s="41" t="s">
        <v>162</v>
      </c>
      <c r="Q32" s="41" t="s">
        <v>162</v>
      </c>
      <c r="R32" s="41" t="s">
        <v>162</v>
      </c>
      <c r="S32" s="41" t="s">
        <v>162</v>
      </c>
      <c r="T32" s="41" t="s">
        <v>162</v>
      </c>
      <c r="U32" s="41" t="s">
        <v>162</v>
      </c>
      <c r="V32" s="38">
        <v>0</v>
      </c>
      <c r="W32" s="38">
        <v>0</v>
      </c>
      <c r="X32" s="38">
        <v>2.5</v>
      </c>
      <c r="Y32" s="38">
        <v>2.5</v>
      </c>
      <c r="Z32" s="38">
        <v>2.5</v>
      </c>
      <c r="AA32" s="38">
        <v>2.5</v>
      </c>
      <c r="AB32" s="38">
        <v>2.5</v>
      </c>
      <c r="AC32" s="38">
        <v>2.5</v>
      </c>
      <c r="AD32" s="38">
        <v>2.5</v>
      </c>
      <c r="AE32" s="38">
        <v>2.5</v>
      </c>
      <c r="AF32" s="38" t="s">
        <v>162</v>
      </c>
      <c r="AG32" s="38" t="s">
        <v>162</v>
      </c>
      <c r="AH32" s="38" t="s">
        <v>162</v>
      </c>
      <c r="AI32" s="38" t="s">
        <v>162</v>
      </c>
      <c r="AJ32" s="38" t="s">
        <v>162</v>
      </c>
      <c r="AK32" s="38" t="s">
        <v>161</v>
      </c>
      <c r="AL32" s="38"/>
      <c r="AM32" s="38"/>
      <c r="AN32" s="38"/>
      <c r="AO32" s="38"/>
      <c r="AP32" s="38"/>
      <c r="AQ32" s="38"/>
      <c r="AR32" s="38"/>
      <c r="AS32" s="38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38"/>
      <c r="BF32" s="37">
        <f t="shared" si="8"/>
        <v>47</v>
      </c>
    </row>
    <row r="33" spans="1:58" x14ac:dyDescent="0.2">
      <c r="A33" s="241"/>
      <c r="B33" s="237" t="s">
        <v>102</v>
      </c>
      <c r="C33" s="235" t="s">
        <v>103</v>
      </c>
      <c r="D33" s="2" t="s">
        <v>17</v>
      </c>
      <c r="E33" s="38">
        <v>6</v>
      </c>
      <c r="F33" s="38">
        <v>6</v>
      </c>
      <c r="G33" s="38">
        <v>6</v>
      </c>
      <c r="H33" s="38">
        <v>6</v>
      </c>
      <c r="I33" s="38">
        <v>6</v>
      </c>
      <c r="J33" s="38">
        <v>6</v>
      </c>
      <c r="K33" s="38">
        <v>6</v>
      </c>
      <c r="L33" s="38">
        <v>6</v>
      </c>
      <c r="M33" s="38">
        <v>6</v>
      </c>
      <c r="N33" s="41" t="s">
        <v>162</v>
      </c>
      <c r="O33" s="41" t="s">
        <v>162</v>
      </c>
      <c r="P33" s="41" t="s">
        <v>162</v>
      </c>
      <c r="Q33" s="41" t="s">
        <v>162</v>
      </c>
      <c r="R33" s="41" t="s">
        <v>162</v>
      </c>
      <c r="S33" s="41" t="s">
        <v>162</v>
      </c>
      <c r="T33" s="41" t="s">
        <v>162</v>
      </c>
      <c r="U33" s="41" t="s">
        <v>162</v>
      </c>
      <c r="V33" s="38">
        <v>0</v>
      </c>
      <c r="W33" s="38">
        <v>0</v>
      </c>
      <c r="X33" s="38">
        <v>4</v>
      </c>
      <c r="Y33" s="38">
        <v>4</v>
      </c>
      <c r="Z33" s="38">
        <v>4</v>
      </c>
      <c r="AA33" s="38">
        <v>4</v>
      </c>
      <c r="AB33" s="38">
        <v>4</v>
      </c>
      <c r="AC33" s="38">
        <v>4</v>
      </c>
      <c r="AD33" s="38">
        <v>4</v>
      </c>
      <c r="AE33" s="38">
        <v>4</v>
      </c>
      <c r="AF33" s="38" t="s">
        <v>162</v>
      </c>
      <c r="AG33" s="38" t="s">
        <v>162</v>
      </c>
      <c r="AH33" s="38" t="s">
        <v>162</v>
      </c>
      <c r="AI33" s="38" t="s">
        <v>162</v>
      </c>
      <c r="AJ33" s="38" t="s">
        <v>162</v>
      </c>
      <c r="AK33" s="38" t="s">
        <v>161</v>
      </c>
      <c r="AL33" s="38"/>
      <c r="AM33" s="38"/>
      <c r="AN33" s="38"/>
      <c r="AO33" s="38"/>
      <c r="AP33" s="38"/>
      <c r="AQ33" s="38"/>
      <c r="AR33" s="38"/>
      <c r="AS33" s="38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38"/>
      <c r="BF33" s="37">
        <f t="shared" si="8"/>
        <v>86</v>
      </c>
    </row>
    <row r="34" spans="1:58" x14ac:dyDescent="0.2">
      <c r="A34" s="241"/>
      <c r="B34" s="238"/>
      <c r="C34" s="236"/>
      <c r="D34" s="2" t="s">
        <v>18</v>
      </c>
      <c r="E34" s="38">
        <v>3</v>
      </c>
      <c r="F34" s="38">
        <v>3</v>
      </c>
      <c r="G34" s="38">
        <v>3</v>
      </c>
      <c r="H34" s="38">
        <v>3</v>
      </c>
      <c r="I34" s="38">
        <v>3</v>
      </c>
      <c r="J34" s="38">
        <v>3</v>
      </c>
      <c r="K34" s="38">
        <v>3</v>
      </c>
      <c r="L34" s="38">
        <v>3</v>
      </c>
      <c r="M34" s="38">
        <v>3</v>
      </c>
      <c r="N34" s="41" t="s">
        <v>162</v>
      </c>
      <c r="O34" s="41" t="s">
        <v>162</v>
      </c>
      <c r="P34" s="41" t="s">
        <v>162</v>
      </c>
      <c r="Q34" s="41" t="s">
        <v>162</v>
      </c>
      <c r="R34" s="41" t="s">
        <v>162</v>
      </c>
      <c r="S34" s="41" t="s">
        <v>162</v>
      </c>
      <c r="T34" s="41" t="s">
        <v>162</v>
      </c>
      <c r="U34" s="41" t="s">
        <v>162</v>
      </c>
      <c r="V34" s="38">
        <v>0</v>
      </c>
      <c r="W34" s="38">
        <v>0</v>
      </c>
      <c r="X34" s="38">
        <v>2</v>
      </c>
      <c r="Y34" s="38">
        <v>2</v>
      </c>
      <c r="Z34" s="38">
        <v>2</v>
      </c>
      <c r="AA34" s="38">
        <v>2</v>
      </c>
      <c r="AB34" s="38">
        <v>2</v>
      </c>
      <c r="AC34" s="38">
        <v>2</v>
      </c>
      <c r="AD34" s="38">
        <v>2</v>
      </c>
      <c r="AE34" s="38">
        <v>2</v>
      </c>
      <c r="AF34" s="38" t="s">
        <v>162</v>
      </c>
      <c r="AG34" s="38" t="s">
        <v>162</v>
      </c>
      <c r="AH34" s="38" t="s">
        <v>162</v>
      </c>
      <c r="AI34" s="38" t="s">
        <v>162</v>
      </c>
      <c r="AJ34" s="38" t="s">
        <v>162</v>
      </c>
      <c r="AK34" s="38" t="s">
        <v>161</v>
      </c>
      <c r="AL34" s="38"/>
      <c r="AM34" s="38"/>
      <c r="AN34" s="38"/>
      <c r="AO34" s="38"/>
      <c r="AP34" s="38"/>
      <c r="AQ34" s="38"/>
      <c r="AR34" s="38"/>
      <c r="AS34" s="38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38"/>
      <c r="BF34" s="37">
        <f t="shared" si="8"/>
        <v>43</v>
      </c>
    </row>
    <row r="35" spans="1:58" x14ac:dyDescent="0.2">
      <c r="A35" s="241"/>
      <c r="B35" s="50" t="s">
        <v>159</v>
      </c>
      <c r="C35" s="110" t="s">
        <v>192</v>
      </c>
      <c r="D35" s="2" t="s">
        <v>17</v>
      </c>
      <c r="E35" s="38"/>
      <c r="F35" s="38"/>
      <c r="G35" s="38"/>
      <c r="H35" s="38"/>
      <c r="I35" s="38"/>
      <c r="J35" s="38"/>
      <c r="K35" s="38"/>
      <c r="L35" s="38"/>
      <c r="M35" s="38"/>
      <c r="N35" s="37">
        <v>36</v>
      </c>
      <c r="O35" s="41" t="s">
        <v>162</v>
      </c>
      <c r="P35" s="41" t="s">
        <v>162</v>
      </c>
      <c r="Q35" s="41" t="s">
        <v>162</v>
      </c>
      <c r="R35" s="41" t="s">
        <v>162</v>
      </c>
      <c r="S35" s="41" t="s">
        <v>162</v>
      </c>
      <c r="T35" s="41" t="s">
        <v>162</v>
      </c>
      <c r="U35" s="41" t="s">
        <v>162</v>
      </c>
      <c r="V35" s="38">
        <v>0</v>
      </c>
      <c r="W35" s="38">
        <v>0</v>
      </c>
      <c r="X35" s="38"/>
      <c r="Y35" s="38"/>
      <c r="Z35" s="38"/>
      <c r="AA35" s="38"/>
      <c r="AB35" s="38"/>
      <c r="AC35" s="38"/>
      <c r="AD35" s="38"/>
      <c r="AE35" s="38"/>
      <c r="AF35" s="38" t="s">
        <v>162</v>
      </c>
      <c r="AG35" s="38" t="s">
        <v>162</v>
      </c>
      <c r="AH35" s="38" t="s">
        <v>162</v>
      </c>
      <c r="AI35" s="38" t="s">
        <v>162</v>
      </c>
      <c r="AJ35" s="38" t="s">
        <v>162</v>
      </c>
      <c r="AK35" s="38" t="s">
        <v>161</v>
      </c>
      <c r="AL35" s="38"/>
      <c r="AM35" s="38"/>
      <c r="AN35" s="38"/>
      <c r="AO35" s="38"/>
      <c r="AP35" s="38"/>
      <c r="AQ35" s="38"/>
      <c r="AR35" s="38"/>
      <c r="AS35" s="38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38"/>
      <c r="BF35" s="37">
        <f t="shared" si="8"/>
        <v>36</v>
      </c>
    </row>
    <row r="36" spans="1:58" x14ac:dyDescent="0.2">
      <c r="A36" s="241"/>
      <c r="B36" s="46" t="s">
        <v>109</v>
      </c>
      <c r="C36" s="110" t="s">
        <v>193</v>
      </c>
      <c r="D36" s="2" t="s">
        <v>17</v>
      </c>
      <c r="E36" s="41"/>
      <c r="F36" s="41"/>
      <c r="G36" s="41"/>
      <c r="H36" s="41"/>
      <c r="I36" s="41"/>
      <c r="J36" s="41"/>
      <c r="K36" s="41"/>
      <c r="L36" s="38"/>
      <c r="M36" s="38"/>
      <c r="N36" s="38"/>
      <c r="O36" s="58">
        <v>36</v>
      </c>
      <c r="P36" s="58">
        <v>36</v>
      </c>
      <c r="Q36" s="58">
        <v>36</v>
      </c>
      <c r="R36" s="58">
        <v>36</v>
      </c>
      <c r="S36" s="58">
        <v>36</v>
      </c>
      <c r="T36" s="58">
        <v>36</v>
      </c>
      <c r="U36" s="58">
        <v>36</v>
      </c>
      <c r="V36" s="38">
        <v>0</v>
      </c>
      <c r="W36" s="38">
        <v>0</v>
      </c>
      <c r="X36" s="38"/>
      <c r="Y36" s="38"/>
      <c r="Z36" s="38"/>
      <c r="AA36" s="38"/>
      <c r="AB36" s="38"/>
      <c r="AC36" s="38"/>
      <c r="AD36" s="38"/>
      <c r="AE36" s="38"/>
      <c r="AF36" s="58">
        <v>36</v>
      </c>
      <c r="AG36" s="58">
        <v>36</v>
      </c>
      <c r="AH36" s="37">
        <v>36</v>
      </c>
      <c r="AI36" s="38" t="s">
        <v>162</v>
      </c>
      <c r="AJ36" s="38" t="s">
        <v>162</v>
      </c>
      <c r="AK36" s="38" t="s">
        <v>161</v>
      </c>
      <c r="AL36" s="38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38"/>
      <c r="BF36" s="37">
        <f t="shared" si="8"/>
        <v>360</v>
      </c>
    </row>
    <row r="37" spans="1:58" s="8" customFormat="1" x14ac:dyDescent="0.2">
      <c r="A37" s="241"/>
      <c r="B37" s="239" t="s">
        <v>111</v>
      </c>
      <c r="C37" s="240" t="s">
        <v>112</v>
      </c>
      <c r="D37" s="114" t="s">
        <v>17</v>
      </c>
      <c r="E37" s="85">
        <f>E39</f>
        <v>6</v>
      </c>
      <c r="F37" s="85">
        <f t="shared" ref="F37:BE38" si="16">F39</f>
        <v>6</v>
      </c>
      <c r="G37" s="85">
        <f t="shared" si="16"/>
        <v>6</v>
      </c>
      <c r="H37" s="85">
        <f t="shared" si="16"/>
        <v>6</v>
      </c>
      <c r="I37" s="85">
        <f t="shared" si="16"/>
        <v>6</v>
      </c>
      <c r="J37" s="85">
        <f t="shared" si="16"/>
        <v>6</v>
      </c>
      <c r="K37" s="85">
        <f t="shared" si="16"/>
        <v>6</v>
      </c>
      <c r="L37" s="85">
        <f t="shared" si="16"/>
        <v>6</v>
      </c>
      <c r="M37" s="85">
        <f t="shared" si="16"/>
        <v>6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f t="shared" si="16"/>
        <v>0</v>
      </c>
      <c r="W37" s="85">
        <f t="shared" si="16"/>
        <v>0</v>
      </c>
      <c r="X37" s="85">
        <f t="shared" si="16"/>
        <v>6</v>
      </c>
      <c r="Y37" s="85">
        <f t="shared" si="16"/>
        <v>6</v>
      </c>
      <c r="Z37" s="85">
        <f t="shared" si="16"/>
        <v>6</v>
      </c>
      <c r="AA37" s="85">
        <f t="shared" si="16"/>
        <v>6</v>
      </c>
      <c r="AB37" s="85">
        <f>AB39</f>
        <v>6</v>
      </c>
      <c r="AC37" s="85">
        <f t="shared" si="16"/>
        <v>6</v>
      </c>
      <c r="AD37" s="85">
        <f t="shared" si="16"/>
        <v>6</v>
      </c>
      <c r="AE37" s="85">
        <f t="shared" si="16"/>
        <v>6</v>
      </c>
      <c r="AF37" s="85" t="str">
        <f t="shared" si="16"/>
        <v>п</v>
      </c>
      <c r="AG37" s="85" t="str">
        <f t="shared" si="16"/>
        <v>п</v>
      </c>
      <c r="AH37" s="85" t="str">
        <f t="shared" si="16"/>
        <v>п</v>
      </c>
      <c r="AI37" s="85">
        <f>SUM(AI41,AI42)</f>
        <v>36</v>
      </c>
      <c r="AJ37" s="85">
        <f>SUM(AJ41,AJ42)</f>
        <v>36</v>
      </c>
      <c r="AK37" s="85" t="s">
        <v>161</v>
      </c>
      <c r="AL37" s="85">
        <f t="shared" si="16"/>
        <v>0</v>
      </c>
      <c r="AM37" s="85">
        <f t="shared" si="16"/>
        <v>0</v>
      </c>
      <c r="AN37" s="85">
        <f t="shared" si="16"/>
        <v>0</v>
      </c>
      <c r="AO37" s="85">
        <f t="shared" si="16"/>
        <v>0</v>
      </c>
      <c r="AP37" s="85">
        <f t="shared" si="16"/>
        <v>0</v>
      </c>
      <c r="AQ37" s="85">
        <f t="shared" si="16"/>
        <v>0</v>
      </c>
      <c r="AR37" s="85">
        <f t="shared" si="16"/>
        <v>0</v>
      </c>
      <c r="AS37" s="85">
        <f t="shared" si="16"/>
        <v>0</v>
      </c>
      <c r="AT37" s="85">
        <f t="shared" si="16"/>
        <v>0</v>
      </c>
      <c r="AU37" s="85">
        <f t="shared" si="16"/>
        <v>0</v>
      </c>
      <c r="AV37" s="85">
        <f t="shared" si="16"/>
        <v>0</v>
      </c>
      <c r="AW37" s="85">
        <f t="shared" si="16"/>
        <v>0</v>
      </c>
      <c r="AX37" s="85">
        <f t="shared" si="16"/>
        <v>0</v>
      </c>
      <c r="AY37" s="85">
        <f t="shared" si="16"/>
        <v>0</v>
      </c>
      <c r="AZ37" s="85">
        <f t="shared" si="16"/>
        <v>0</v>
      </c>
      <c r="BA37" s="85">
        <f t="shared" si="16"/>
        <v>0</v>
      </c>
      <c r="BB37" s="85">
        <f t="shared" si="16"/>
        <v>0</v>
      </c>
      <c r="BC37" s="85">
        <f t="shared" si="16"/>
        <v>0</v>
      </c>
      <c r="BD37" s="85">
        <f t="shared" si="16"/>
        <v>0</v>
      </c>
      <c r="BE37" s="85">
        <f t="shared" si="16"/>
        <v>0</v>
      </c>
      <c r="BF37" s="85">
        <f t="shared" si="8"/>
        <v>174</v>
      </c>
    </row>
    <row r="38" spans="1:58" s="8" customFormat="1" x14ac:dyDescent="0.2">
      <c r="A38" s="241"/>
      <c r="B38" s="239"/>
      <c r="C38" s="240"/>
      <c r="D38" s="114" t="s">
        <v>18</v>
      </c>
      <c r="E38" s="85">
        <f>E40</f>
        <v>3</v>
      </c>
      <c r="F38" s="85">
        <f t="shared" si="16"/>
        <v>3</v>
      </c>
      <c r="G38" s="85">
        <f t="shared" si="16"/>
        <v>3</v>
      </c>
      <c r="H38" s="85">
        <f t="shared" si="16"/>
        <v>3</v>
      </c>
      <c r="I38" s="85">
        <f t="shared" si="16"/>
        <v>3</v>
      </c>
      <c r="J38" s="85">
        <f t="shared" si="16"/>
        <v>3</v>
      </c>
      <c r="K38" s="85">
        <f t="shared" si="16"/>
        <v>3</v>
      </c>
      <c r="L38" s="85">
        <f t="shared" si="16"/>
        <v>3</v>
      </c>
      <c r="M38" s="85">
        <f t="shared" si="16"/>
        <v>3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f t="shared" si="16"/>
        <v>0</v>
      </c>
      <c r="W38" s="85">
        <f t="shared" si="16"/>
        <v>0</v>
      </c>
      <c r="X38" s="85">
        <f t="shared" si="16"/>
        <v>3</v>
      </c>
      <c r="Y38" s="85">
        <f t="shared" si="16"/>
        <v>3</v>
      </c>
      <c r="Z38" s="85">
        <f t="shared" si="16"/>
        <v>3</v>
      </c>
      <c r="AA38" s="85">
        <f t="shared" si="16"/>
        <v>3</v>
      </c>
      <c r="AB38" s="85">
        <f t="shared" si="16"/>
        <v>3</v>
      </c>
      <c r="AC38" s="85">
        <f t="shared" si="16"/>
        <v>3</v>
      </c>
      <c r="AD38" s="85">
        <f t="shared" si="16"/>
        <v>3</v>
      </c>
      <c r="AE38" s="85">
        <f t="shared" si="16"/>
        <v>3</v>
      </c>
      <c r="AF38" s="85" t="str">
        <f t="shared" si="16"/>
        <v>п</v>
      </c>
      <c r="AG38" s="85" t="str">
        <f t="shared" si="16"/>
        <v>п</v>
      </c>
      <c r="AH38" s="85" t="str">
        <f t="shared" si="16"/>
        <v>п</v>
      </c>
      <c r="AI38" s="85" t="str">
        <f t="shared" si="16"/>
        <v>п</v>
      </c>
      <c r="AJ38" s="85" t="str">
        <f t="shared" si="16"/>
        <v>п</v>
      </c>
      <c r="AK38" s="85" t="s">
        <v>161</v>
      </c>
      <c r="AL38" s="85">
        <f t="shared" si="16"/>
        <v>0</v>
      </c>
      <c r="AM38" s="85">
        <f t="shared" si="16"/>
        <v>0</v>
      </c>
      <c r="AN38" s="85">
        <f t="shared" si="16"/>
        <v>0</v>
      </c>
      <c r="AO38" s="85">
        <f t="shared" si="16"/>
        <v>0</v>
      </c>
      <c r="AP38" s="85">
        <f t="shared" si="16"/>
        <v>0</v>
      </c>
      <c r="AQ38" s="85">
        <f t="shared" si="16"/>
        <v>0</v>
      </c>
      <c r="AR38" s="85">
        <f t="shared" si="16"/>
        <v>0</v>
      </c>
      <c r="AS38" s="85">
        <f t="shared" si="16"/>
        <v>0</v>
      </c>
      <c r="AT38" s="85">
        <f t="shared" si="16"/>
        <v>0</v>
      </c>
      <c r="AU38" s="85">
        <f t="shared" si="16"/>
        <v>0</v>
      </c>
      <c r="AV38" s="85">
        <f t="shared" si="16"/>
        <v>0</v>
      </c>
      <c r="AW38" s="85">
        <f t="shared" si="16"/>
        <v>0</v>
      </c>
      <c r="AX38" s="85">
        <f t="shared" si="16"/>
        <v>0</v>
      </c>
      <c r="AY38" s="85">
        <f t="shared" si="16"/>
        <v>0</v>
      </c>
      <c r="AZ38" s="85">
        <f t="shared" si="16"/>
        <v>0</v>
      </c>
      <c r="BA38" s="85">
        <f t="shared" si="16"/>
        <v>0</v>
      </c>
      <c r="BB38" s="85">
        <f t="shared" si="16"/>
        <v>0</v>
      </c>
      <c r="BC38" s="85">
        <f t="shared" si="16"/>
        <v>0</v>
      </c>
      <c r="BD38" s="85">
        <f t="shared" si="16"/>
        <v>0</v>
      </c>
      <c r="BE38" s="85">
        <f t="shared" si="16"/>
        <v>0</v>
      </c>
      <c r="BF38" s="85">
        <f t="shared" si="8"/>
        <v>51</v>
      </c>
    </row>
    <row r="39" spans="1:58" x14ac:dyDescent="0.2">
      <c r="A39" s="241"/>
      <c r="B39" s="233" t="s">
        <v>116</v>
      </c>
      <c r="C39" s="234" t="s">
        <v>117</v>
      </c>
      <c r="D39" s="6" t="s">
        <v>17</v>
      </c>
      <c r="E39" s="41">
        <v>6</v>
      </c>
      <c r="F39" s="41">
        <v>6</v>
      </c>
      <c r="G39" s="41">
        <v>6</v>
      </c>
      <c r="H39" s="41">
        <v>6</v>
      </c>
      <c r="I39" s="41">
        <v>6</v>
      </c>
      <c r="J39" s="41">
        <v>6</v>
      </c>
      <c r="K39" s="41">
        <v>6</v>
      </c>
      <c r="L39" s="41">
        <v>6</v>
      </c>
      <c r="M39" s="41">
        <v>6</v>
      </c>
      <c r="N39" s="41" t="s">
        <v>162</v>
      </c>
      <c r="O39" s="41" t="s">
        <v>162</v>
      </c>
      <c r="P39" s="41" t="s">
        <v>162</v>
      </c>
      <c r="Q39" s="41" t="s">
        <v>162</v>
      </c>
      <c r="R39" s="41" t="s">
        <v>162</v>
      </c>
      <c r="S39" s="41" t="s">
        <v>162</v>
      </c>
      <c r="T39" s="41" t="s">
        <v>162</v>
      </c>
      <c r="U39" s="41" t="s">
        <v>162</v>
      </c>
      <c r="V39" s="38">
        <v>0</v>
      </c>
      <c r="W39" s="38">
        <v>0</v>
      </c>
      <c r="X39" s="38">
        <v>6</v>
      </c>
      <c r="Y39" s="38">
        <v>6</v>
      </c>
      <c r="Z39" s="38">
        <v>6</v>
      </c>
      <c r="AA39" s="38">
        <v>6</v>
      </c>
      <c r="AB39" s="38">
        <v>6</v>
      </c>
      <c r="AC39" s="38">
        <v>6</v>
      </c>
      <c r="AD39" s="38">
        <v>6</v>
      </c>
      <c r="AE39" s="38">
        <v>6</v>
      </c>
      <c r="AF39" s="38" t="s">
        <v>162</v>
      </c>
      <c r="AG39" s="38" t="s">
        <v>162</v>
      </c>
      <c r="AH39" s="38" t="s">
        <v>162</v>
      </c>
      <c r="AI39" s="38" t="s">
        <v>162</v>
      </c>
      <c r="AJ39" s="38" t="s">
        <v>162</v>
      </c>
      <c r="AK39" s="38" t="s">
        <v>161</v>
      </c>
      <c r="AL39" s="38"/>
      <c r="AM39" s="38"/>
      <c r="AN39" s="38"/>
      <c r="AO39" s="38"/>
      <c r="AP39" s="38"/>
      <c r="AQ39" s="38"/>
      <c r="AR39" s="38"/>
      <c r="AS39" s="38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38"/>
      <c r="BF39" s="37">
        <f t="shared" si="8"/>
        <v>102</v>
      </c>
    </row>
    <row r="40" spans="1:58" ht="19.5" customHeight="1" x14ac:dyDescent="0.2">
      <c r="A40" s="241"/>
      <c r="B40" s="233"/>
      <c r="C40" s="234"/>
      <c r="D40" s="6" t="s">
        <v>18</v>
      </c>
      <c r="E40" s="41">
        <v>3</v>
      </c>
      <c r="F40" s="41">
        <v>3</v>
      </c>
      <c r="G40" s="41">
        <v>3</v>
      </c>
      <c r="H40" s="41">
        <v>3</v>
      </c>
      <c r="I40" s="41">
        <v>3</v>
      </c>
      <c r="J40" s="41">
        <v>3</v>
      </c>
      <c r="K40" s="41">
        <v>3</v>
      </c>
      <c r="L40" s="41">
        <v>3</v>
      </c>
      <c r="M40" s="41">
        <v>3</v>
      </c>
      <c r="N40" s="41" t="s">
        <v>162</v>
      </c>
      <c r="O40" s="41" t="s">
        <v>162</v>
      </c>
      <c r="P40" s="41" t="s">
        <v>162</v>
      </c>
      <c r="Q40" s="41" t="s">
        <v>162</v>
      </c>
      <c r="R40" s="41" t="s">
        <v>162</v>
      </c>
      <c r="S40" s="41" t="s">
        <v>162</v>
      </c>
      <c r="T40" s="41" t="s">
        <v>162</v>
      </c>
      <c r="U40" s="41" t="s">
        <v>162</v>
      </c>
      <c r="V40" s="38">
        <v>0</v>
      </c>
      <c r="W40" s="38">
        <v>0</v>
      </c>
      <c r="X40" s="38">
        <v>3</v>
      </c>
      <c r="Y40" s="38">
        <v>3</v>
      </c>
      <c r="Z40" s="38">
        <v>3</v>
      </c>
      <c r="AA40" s="38">
        <v>3</v>
      </c>
      <c r="AB40" s="38">
        <v>3</v>
      </c>
      <c r="AC40" s="38">
        <v>3</v>
      </c>
      <c r="AD40" s="38">
        <v>3</v>
      </c>
      <c r="AE40" s="38">
        <v>3</v>
      </c>
      <c r="AF40" s="38" t="s">
        <v>162</v>
      </c>
      <c r="AG40" s="38" t="s">
        <v>162</v>
      </c>
      <c r="AH40" s="38" t="s">
        <v>162</v>
      </c>
      <c r="AI40" s="38" t="s">
        <v>162</v>
      </c>
      <c r="AJ40" s="38" t="s">
        <v>162</v>
      </c>
      <c r="AK40" s="38" t="s">
        <v>161</v>
      </c>
      <c r="AL40" s="38"/>
      <c r="AM40" s="38"/>
      <c r="AN40" s="38"/>
      <c r="AO40" s="38"/>
      <c r="AP40" s="38"/>
      <c r="AQ40" s="38"/>
      <c r="AR40" s="38"/>
      <c r="AS40" s="38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38"/>
      <c r="BF40" s="37">
        <f t="shared" si="8"/>
        <v>51</v>
      </c>
    </row>
    <row r="41" spans="1:58" x14ac:dyDescent="0.2">
      <c r="A41" s="241"/>
      <c r="B41" s="52" t="s">
        <v>118</v>
      </c>
      <c r="C41" s="110" t="s">
        <v>192</v>
      </c>
      <c r="D41" s="6" t="s">
        <v>17</v>
      </c>
      <c r="E41" s="41"/>
      <c r="F41" s="41"/>
      <c r="G41" s="41"/>
      <c r="H41" s="41"/>
      <c r="I41" s="41"/>
      <c r="J41" s="41"/>
      <c r="K41" s="41"/>
      <c r="L41" s="38"/>
      <c r="M41" s="38"/>
      <c r="N41" s="41" t="s">
        <v>162</v>
      </c>
      <c r="O41" s="41" t="s">
        <v>162</v>
      </c>
      <c r="P41" s="41" t="s">
        <v>162</v>
      </c>
      <c r="Q41" s="41" t="s">
        <v>162</v>
      </c>
      <c r="R41" s="41" t="s">
        <v>162</v>
      </c>
      <c r="S41" s="41" t="s">
        <v>162</v>
      </c>
      <c r="T41" s="41" t="s">
        <v>162</v>
      </c>
      <c r="U41" s="41" t="s">
        <v>162</v>
      </c>
      <c r="V41" s="38">
        <v>0</v>
      </c>
      <c r="W41" s="38">
        <v>0</v>
      </c>
      <c r="X41" s="38"/>
      <c r="Y41" s="38"/>
      <c r="Z41" s="38"/>
      <c r="AA41" s="38"/>
      <c r="AB41" s="38"/>
      <c r="AC41" s="38"/>
      <c r="AD41" s="38"/>
      <c r="AE41" s="38"/>
      <c r="AF41" s="38" t="s">
        <v>162</v>
      </c>
      <c r="AG41" s="38" t="s">
        <v>162</v>
      </c>
      <c r="AH41" s="38" t="s">
        <v>162</v>
      </c>
      <c r="AI41" s="37">
        <v>36</v>
      </c>
      <c r="AJ41" s="38" t="s">
        <v>162</v>
      </c>
      <c r="AK41" s="38" t="s">
        <v>161</v>
      </c>
      <c r="AL41" s="38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38"/>
      <c r="BF41" s="37">
        <f t="shared" ref="BF41:BF47" si="17">SUM(E41:BE41)</f>
        <v>36</v>
      </c>
    </row>
    <row r="42" spans="1:58" x14ac:dyDescent="0.2">
      <c r="A42" s="242"/>
      <c r="B42" s="52" t="s">
        <v>194</v>
      </c>
      <c r="C42" s="110" t="s">
        <v>193</v>
      </c>
      <c r="D42" s="126"/>
      <c r="E42" s="41"/>
      <c r="F42" s="41"/>
      <c r="G42" s="41"/>
      <c r="H42" s="41"/>
      <c r="I42" s="41"/>
      <c r="J42" s="41"/>
      <c r="K42" s="41"/>
      <c r="L42" s="38"/>
      <c r="M42" s="38"/>
      <c r="N42" s="41" t="s">
        <v>162</v>
      </c>
      <c r="O42" s="41" t="s">
        <v>162</v>
      </c>
      <c r="P42" s="41" t="s">
        <v>162</v>
      </c>
      <c r="Q42" s="41" t="s">
        <v>162</v>
      </c>
      <c r="R42" s="41" t="s">
        <v>162</v>
      </c>
      <c r="S42" s="41" t="s">
        <v>162</v>
      </c>
      <c r="T42" s="41" t="s">
        <v>162</v>
      </c>
      <c r="U42" s="41" t="s">
        <v>162</v>
      </c>
      <c r="V42" s="38">
        <v>0</v>
      </c>
      <c r="W42" s="38">
        <v>0</v>
      </c>
      <c r="X42" s="38"/>
      <c r="Y42" s="38"/>
      <c r="Z42" s="38"/>
      <c r="AA42" s="38"/>
      <c r="AB42" s="38"/>
      <c r="AC42" s="38"/>
      <c r="AD42" s="38"/>
      <c r="AE42" s="38"/>
      <c r="AF42" s="38" t="s">
        <v>162</v>
      </c>
      <c r="AG42" s="38" t="s">
        <v>162</v>
      </c>
      <c r="AH42" s="38" t="s">
        <v>162</v>
      </c>
      <c r="AI42" s="38" t="s">
        <v>162</v>
      </c>
      <c r="AJ42" s="37">
        <v>36</v>
      </c>
      <c r="AK42" s="38" t="s">
        <v>161</v>
      </c>
      <c r="AL42" s="38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38"/>
      <c r="BF42" s="37">
        <f t="shared" si="17"/>
        <v>36</v>
      </c>
    </row>
    <row r="43" spans="1:58" ht="14.25" customHeight="1" x14ac:dyDescent="0.2">
      <c r="A43" s="242"/>
      <c r="B43" s="127" t="s">
        <v>70</v>
      </c>
      <c r="C43" s="128" t="s">
        <v>160</v>
      </c>
      <c r="D43" s="129"/>
      <c r="E43" s="122"/>
      <c r="F43" s="122"/>
      <c r="G43" s="122"/>
      <c r="H43" s="122"/>
      <c r="I43" s="122"/>
      <c r="J43" s="122"/>
      <c r="K43" s="122"/>
      <c r="L43" s="123"/>
      <c r="M43" s="123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4">
        <v>36</v>
      </c>
      <c r="AM43" s="130">
        <v>36</v>
      </c>
      <c r="AN43" s="124">
        <v>36</v>
      </c>
      <c r="AO43" s="124">
        <v>36</v>
      </c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3"/>
      <c r="BF43" s="124">
        <f t="shared" si="17"/>
        <v>144</v>
      </c>
    </row>
    <row r="44" spans="1:58" ht="13.5" customHeight="1" x14ac:dyDescent="0.2">
      <c r="A44" s="242"/>
      <c r="B44" s="127" t="s">
        <v>78</v>
      </c>
      <c r="C44" s="127" t="s">
        <v>77</v>
      </c>
      <c r="D44" s="129"/>
      <c r="E44" s="122"/>
      <c r="F44" s="122"/>
      <c r="G44" s="122"/>
      <c r="H44" s="122"/>
      <c r="I44" s="122"/>
      <c r="J44" s="122"/>
      <c r="K44" s="122"/>
      <c r="L44" s="123"/>
      <c r="M44" s="123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2"/>
      <c r="AM44" s="123"/>
      <c r="AN44" s="122"/>
      <c r="AO44" s="122"/>
      <c r="AP44" s="122" t="s">
        <v>82</v>
      </c>
      <c r="AQ44" s="122" t="s">
        <v>82</v>
      </c>
      <c r="AR44" s="122" t="s">
        <v>82</v>
      </c>
      <c r="AS44" s="122" t="s">
        <v>82</v>
      </c>
      <c r="AT44" s="122" t="s">
        <v>82</v>
      </c>
      <c r="AU44" s="122" t="s">
        <v>82</v>
      </c>
      <c r="AV44" s="122"/>
      <c r="AW44" s="122"/>
      <c r="AX44" s="122"/>
      <c r="AY44" s="122"/>
      <c r="AZ44" s="122"/>
      <c r="BA44" s="122"/>
      <c r="BB44" s="122"/>
      <c r="BC44" s="122"/>
      <c r="BD44" s="122"/>
      <c r="BE44" s="123"/>
      <c r="BF44" s="124">
        <f t="shared" si="17"/>
        <v>0</v>
      </c>
    </row>
    <row r="45" spans="1:58" s="8" customFormat="1" ht="22.5" customHeight="1" x14ac:dyDescent="0.2">
      <c r="A45" s="241"/>
      <c r="B45" s="245" t="s">
        <v>29</v>
      </c>
      <c r="C45" s="245"/>
      <c r="D45" s="239"/>
      <c r="E45" s="116">
        <f>E37+E27+E21+E7</f>
        <v>36</v>
      </c>
      <c r="F45" s="116">
        <f t="shared" ref="F45:M45" si="18">F37+F27+F21+F7</f>
        <v>36</v>
      </c>
      <c r="G45" s="116">
        <f t="shared" si="18"/>
        <v>36</v>
      </c>
      <c r="H45" s="116">
        <f t="shared" si="18"/>
        <v>36</v>
      </c>
      <c r="I45" s="116">
        <f t="shared" si="18"/>
        <v>36</v>
      </c>
      <c r="J45" s="116">
        <f t="shared" si="18"/>
        <v>36</v>
      </c>
      <c r="K45" s="116">
        <f t="shared" si="18"/>
        <v>36</v>
      </c>
      <c r="L45" s="116">
        <f t="shared" si="18"/>
        <v>36</v>
      </c>
      <c r="M45" s="116">
        <f t="shared" si="18"/>
        <v>36</v>
      </c>
      <c r="N45" s="116">
        <v>36</v>
      </c>
      <c r="O45" s="116">
        <v>36</v>
      </c>
      <c r="P45" s="116">
        <v>36</v>
      </c>
      <c r="Q45" s="116">
        <v>36</v>
      </c>
      <c r="R45" s="116">
        <v>36</v>
      </c>
      <c r="S45" s="116">
        <v>36</v>
      </c>
      <c r="T45" s="116">
        <v>36</v>
      </c>
      <c r="U45" s="116">
        <v>36</v>
      </c>
      <c r="V45" s="116">
        <f t="shared" ref="V45:AE45" si="19">V37+V27+V21+V7</f>
        <v>0</v>
      </c>
      <c r="W45" s="116">
        <f t="shared" si="19"/>
        <v>0</v>
      </c>
      <c r="X45" s="116">
        <f t="shared" si="19"/>
        <v>36</v>
      </c>
      <c r="Y45" s="116">
        <f t="shared" si="19"/>
        <v>36</v>
      </c>
      <c r="Z45" s="116">
        <f t="shared" si="19"/>
        <v>36</v>
      </c>
      <c r="AA45" s="116">
        <f t="shared" si="19"/>
        <v>36</v>
      </c>
      <c r="AB45" s="116">
        <f t="shared" si="19"/>
        <v>36</v>
      </c>
      <c r="AC45" s="116">
        <f t="shared" si="19"/>
        <v>36</v>
      </c>
      <c r="AD45" s="116">
        <f t="shared" si="19"/>
        <v>36</v>
      </c>
      <c r="AE45" s="116">
        <f t="shared" si="19"/>
        <v>36</v>
      </c>
      <c r="AF45" s="116">
        <v>36</v>
      </c>
      <c r="AG45" s="116">
        <v>36</v>
      </c>
      <c r="AH45" s="116">
        <v>36</v>
      </c>
      <c r="AI45" s="116">
        <v>36</v>
      </c>
      <c r="AJ45" s="116">
        <v>36</v>
      </c>
      <c r="AK45" s="116" t="s">
        <v>161</v>
      </c>
      <c r="AL45" s="116">
        <v>36</v>
      </c>
      <c r="AM45" s="116">
        <v>36</v>
      </c>
      <c r="AN45" s="116">
        <v>36</v>
      </c>
      <c r="AO45" s="116">
        <v>36</v>
      </c>
      <c r="AP45" s="116">
        <f t="shared" ref="AP45:BE45" si="20">AP37+AP27+AP21+AP7</f>
        <v>0</v>
      </c>
      <c r="AQ45" s="116">
        <f t="shared" si="20"/>
        <v>0</v>
      </c>
      <c r="AR45" s="116">
        <f t="shared" si="20"/>
        <v>0</v>
      </c>
      <c r="AS45" s="116">
        <f t="shared" si="20"/>
        <v>0</v>
      </c>
      <c r="AT45" s="116">
        <f t="shared" si="20"/>
        <v>0</v>
      </c>
      <c r="AU45" s="116">
        <f t="shared" si="20"/>
        <v>0</v>
      </c>
      <c r="AV45" s="116">
        <f t="shared" si="20"/>
        <v>0</v>
      </c>
      <c r="AW45" s="116">
        <f t="shared" si="20"/>
        <v>0</v>
      </c>
      <c r="AX45" s="116">
        <f t="shared" si="20"/>
        <v>0</v>
      </c>
      <c r="AY45" s="116">
        <f t="shared" si="20"/>
        <v>0</v>
      </c>
      <c r="AZ45" s="116">
        <f t="shared" si="20"/>
        <v>0</v>
      </c>
      <c r="BA45" s="116">
        <f t="shared" si="20"/>
        <v>0</v>
      </c>
      <c r="BB45" s="116">
        <f t="shared" si="20"/>
        <v>0</v>
      </c>
      <c r="BC45" s="116">
        <f t="shared" si="20"/>
        <v>0</v>
      </c>
      <c r="BD45" s="116">
        <f t="shared" si="20"/>
        <v>0</v>
      </c>
      <c r="BE45" s="116">
        <f t="shared" si="20"/>
        <v>0</v>
      </c>
      <c r="BF45" s="85">
        <f t="shared" si="17"/>
        <v>1224</v>
      </c>
    </row>
    <row r="46" spans="1:58" s="8" customFormat="1" ht="19.5" customHeight="1" x14ac:dyDescent="0.2">
      <c r="A46" s="241"/>
      <c r="B46" s="239" t="s">
        <v>24</v>
      </c>
      <c r="C46" s="239"/>
      <c r="D46" s="239"/>
      <c r="E46" s="116">
        <f t="shared" ref="E46:M46" si="21">E38+E28+E22+E8</f>
        <v>18</v>
      </c>
      <c r="F46" s="116">
        <f t="shared" si="21"/>
        <v>18</v>
      </c>
      <c r="G46" s="116">
        <f t="shared" si="21"/>
        <v>18</v>
      </c>
      <c r="H46" s="116">
        <f t="shared" si="21"/>
        <v>18</v>
      </c>
      <c r="I46" s="116">
        <f t="shared" si="21"/>
        <v>18</v>
      </c>
      <c r="J46" s="116">
        <f t="shared" si="21"/>
        <v>18</v>
      </c>
      <c r="K46" s="116">
        <f t="shared" si="21"/>
        <v>18</v>
      </c>
      <c r="L46" s="116">
        <f t="shared" si="21"/>
        <v>18</v>
      </c>
      <c r="M46" s="116">
        <f t="shared" si="21"/>
        <v>18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f t="shared" ref="V46:AE46" si="22">V38+V28+V22+V8</f>
        <v>0</v>
      </c>
      <c r="W46" s="116">
        <f t="shared" si="22"/>
        <v>0</v>
      </c>
      <c r="X46" s="116">
        <f t="shared" si="22"/>
        <v>18.2</v>
      </c>
      <c r="Y46" s="116">
        <f t="shared" si="22"/>
        <v>18.2</v>
      </c>
      <c r="Z46" s="116">
        <f t="shared" si="22"/>
        <v>18.2</v>
      </c>
      <c r="AA46" s="116">
        <f t="shared" si="22"/>
        <v>18.2</v>
      </c>
      <c r="AB46" s="116">
        <f t="shared" si="22"/>
        <v>18.3</v>
      </c>
      <c r="AC46" s="116">
        <f t="shared" si="22"/>
        <v>18.3</v>
      </c>
      <c r="AD46" s="116">
        <f t="shared" si="22"/>
        <v>18.3</v>
      </c>
      <c r="AE46" s="116">
        <f t="shared" si="22"/>
        <v>18.3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 t="s">
        <v>161</v>
      </c>
      <c r="AL46" s="116">
        <f>AL38+AL28+AL22+AL8</f>
        <v>0</v>
      </c>
      <c r="AM46" s="116">
        <f>AM38+AM28+AM22+AM8</f>
        <v>0</v>
      </c>
      <c r="AN46" s="116">
        <f>AN38+AN28+AN22+AN8</f>
        <v>0</v>
      </c>
      <c r="AO46" s="116">
        <f>AO38+AO28+AO22+AO8</f>
        <v>0</v>
      </c>
      <c r="AP46" s="116">
        <f t="shared" ref="AP46:BE46" si="23">AP38+AP28+AP22+AP8</f>
        <v>0</v>
      </c>
      <c r="AQ46" s="116">
        <f t="shared" si="23"/>
        <v>0</v>
      </c>
      <c r="AR46" s="116">
        <f t="shared" si="23"/>
        <v>0</v>
      </c>
      <c r="AS46" s="116">
        <f t="shared" si="23"/>
        <v>0</v>
      </c>
      <c r="AT46" s="116">
        <f t="shared" si="23"/>
        <v>0</v>
      </c>
      <c r="AU46" s="116">
        <f t="shared" si="23"/>
        <v>0</v>
      </c>
      <c r="AV46" s="116">
        <f t="shared" si="23"/>
        <v>0</v>
      </c>
      <c r="AW46" s="116">
        <f t="shared" si="23"/>
        <v>0</v>
      </c>
      <c r="AX46" s="116">
        <f t="shared" si="23"/>
        <v>0</v>
      </c>
      <c r="AY46" s="116">
        <f t="shared" si="23"/>
        <v>0</v>
      </c>
      <c r="AZ46" s="116">
        <f t="shared" si="23"/>
        <v>0</v>
      </c>
      <c r="BA46" s="116">
        <f t="shared" si="23"/>
        <v>0</v>
      </c>
      <c r="BB46" s="116">
        <f t="shared" si="23"/>
        <v>0</v>
      </c>
      <c r="BC46" s="116">
        <f t="shared" si="23"/>
        <v>0</v>
      </c>
      <c r="BD46" s="116">
        <f t="shared" si="23"/>
        <v>0</v>
      </c>
      <c r="BE46" s="116">
        <f t="shared" si="23"/>
        <v>0</v>
      </c>
      <c r="BF46" s="116">
        <f t="shared" si="17"/>
        <v>308</v>
      </c>
    </row>
    <row r="47" spans="1:58" s="8" customFormat="1" x14ac:dyDescent="0.2">
      <c r="A47" s="243"/>
      <c r="B47" s="244" t="s">
        <v>25</v>
      </c>
      <c r="C47" s="244"/>
      <c r="D47" s="244"/>
      <c r="E47" s="116">
        <f t="shared" ref="E47:AJ47" si="24">E45+E46</f>
        <v>54</v>
      </c>
      <c r="F47" s="116">
        <f t="shared" si="24"/>
        <v>54</v>
      </c>
      <c r="G47" s="116">
        <f t="shared" si="24"/>
        <v>54</v>
      </c>
      <c r="H47" s="116">
        <f t="shared" si="24"/>
        <v>54</v>
      </c>
      <c r="I47" s="116">
        <f t="shared" si="24"/>
        <v>54</v>
      </c>
      <c r="J47" s="116">
        <f t="shared" si="24"/>
        <v>54</v>
      </c>
      <c r="K47" s="116">
        <f t="shared" si="24"/>
        <v>54</v>
      </c>
      <c r="L47" s="116">
        <f t="shared" si="24"/>
        <v>54</v>
      </c>
      <c r="M47" s="116">
        <f t="shared" si="24"/>
        <v>54</v>
      </c>
      <c r="N47" s="116">
        <f t="shared" si="24"/>
        <v>36</v>
      </c>
      <c r="O47" s="116">
        <f t="shared" si="24"/>
        <v>36</v>
      </c>
      <c r="P47" s="116">
        <f t="shared" si="24"/>
        <v>36</v>
      </c>
      <c r="Q47" s="116">
        <f t="shared" si="24"/>
        <v>36</v>
      </c>
      <c r="R47" s="116">
        <f t="shared" si="24"/>
        <v>36</v>
      </c>
      <c r="S47" s="116">
        <f t="shared" si="24"/>
        <v>36</v>
      </c>
      <c r="T47" s="116">
        <f t="shared" si="24"/>
        <v>36</v>
      </c>
      <c r="U47" s="116">
        <f t="shared" si="24"/>
        <v>36</v>
      </c>
      <c r="V47" s="116">
        <f t="shared" si="24"/>
        <v>0</v>
      </c>
      <c r="W47" s="116">
        <f t="shared" si="24"/>
        <v>0</v>
      </c>
      <c r="X47" s="116">
        <f t="shared" si="24"/>
        <v>54.2</v>
      </c>
      <c r="Y47" s="116">
        <f t="shared" si="24"/>
        <v>54.2</v>
      </c>
      <c r="Z47" s="116">
        <f t="shared" si="24"/>
        <v>54.2</v>
      </c>
      <c r="AA47" s="116">
        <f t="shared" si="24"/>
        <v>54.2</v>
      </c>
      <c r="AB47" s="116">
        <f t="shared" si="24"/>
        <v>54.3</v>
      </c>
      <c r="AC47" s="116">
        <f t="shared" si="24"/>
        <v>54.3</v>
      </c>
      <c r="AD47" s="116">
        <f t="shared" si="24"/>
        <v>54.3</v>
      </c>
      <c r="AE47" s="116">
        <f t="shared" si="24"/>
        <v>54.3</v>
      </c>
      <c r="AF47" s="116">
        <f t="shared" si="24"/>
        <v>36</v>
      </c>
      <c r="AG47" s="116">
        <f t="shared" si="24"/>
        <v>36</v>
      </c>
      <c r="AH47" s="116">
        <f t="shared" si="24"/>
        <v>36</v>
      </c>
      <c r="AI47" s="116">
        <f t="shared" si="24"/>
        <v>36</v>
      </c>
      <c r="AJ47" s="116">
        <f t="shared" si="24"/>
        <v>36</v>
      </c>
      <c r="AK47" s="116" t="s">
        <v>161</v>
      </c>
      <c r="AL47" s="116">
        <f t="shared" ref="AL47:BE47" si="25">AL45+AL46</f>
        <v>36</v>
      </c>
      <c r="AM47" s="116">
        <f t="shared" si="25"/>
        <v>36</v>
      </c>
      <c r="AN47" s="116">
        <f t="shared" si="25"/>
        <v>36</v>
      </c>
      <c r="AO47" s="116">
        <f t="shared" si="25"/>
        <v>36</v>
      </c>
      <c r="AP47" s="116">
        <f t="shared" si="25"/>
        <v>0</v>
      </c>
      <c r="AQ47" s="116">
        <f t="shared" si="25"/>
        <v>0</v>
      </c>
      <c r="AR47" s="116">
        <f t="shared" si="25"/>
        <v>0</v>
      </c>
      <c r="AS47" s="116">
        <f t="shared" si="25"/>
        <v>0</v>
      </c>
      <c r="AT47" s="116">
        <f t="shared" si="25"/>
        <v>0</v>
      </c>
      <c r="AU47" s="116">
        <f t="shared" si="25"/>
        <v>0</v>
      </c>
      <c r="AV47" s="116">
        <f t="shared" si="25"/>
        <v>0</v>
      </c>
      <c r="AW47" s="116">
        <f t="shared" si="25"/>
        <v>0</v>
      </c>
      <c r="AX47" s="116">
        <f t="shared" si="25"/>
        <v>0</v>
      </c>
      <c r="AY47" s="116">
        <f t="shared" si="25"/>
        <v>0</v>
      </c>
      <c r="AZ47" s="116">
        <f t="shared" si="25"/>
        <v>0</v>
      </c>
      <c r="BA47" s="116">
        <f t="shared" si="25"/>
        <v>0</v>
      </c>
      <c r="BB47" s="116">
        <f t="shared" si="25"/>
        <v>0</v>
      </c>
      <c r="BC47" s="116">
        <f t="shared" si="25"/>
        <v>0</v>
      </c>
      <c r="BD47" s="116">
        <f t="shared" si="25"/>
        <v>0</v>
      </c>
      <c r="BE47" s="116">
        <f t="shared" si="25"/>
        <v>0</v>
      </c>
      <c r="BF47" s="116">
        <f t="shared" si="17"/>
        <v>1532</v>
      </c>
    </row>
  </sheetData>
  <mergeCells count="55">
    <mergeCell ref="C23:C24"/>
    <mergeCell ref="BF2:BF6"/>
    <mergeCell ref="E3:BE3"/>
    <mergeCell ref="E5:BE5"/>
    <mergeCell ref="F2:H2"/>
    <mergeCell ref="AR2:AU2"/>
    <mergeCell ref="C21:C22"/>
    <mergeCell ref="C19:C20"/>
    <mergeCell ref="AW2:AY2"/>
    <mergeCell ref="AZ2:BD2"/>
    <mergeCell ref="AN2:AQ2"/>
    <mergeCell ref="R2:U2"/>
    <mergeCell ref="W2:Y2"/>
    <mergeCell ref="D2:D6"/>
    <mergeCell ref="N2:Q2"/>
    <mergeCell ref="AJ2:AL2"/>
    <mergeCell ref="J2:L2"/>
    <mergeCell ref="AA2:AC2"/>
    <mergeCell ref="AE2:AH2"/>
    <mergeCell ref="B13:B14"/>
    <mergeCell ref="C13:C14"/>
    <mergeCell ref="A7:A47"/>
    <mergeCell ref="B7:B8"/>
    <mergeCell ref="C7:C8"/>
    <mergeCell ref="B46:D46"/>
    <mergeCell ref="B47:D47"/>
    <mergeCell ref="B45:D45"/>
    <mergeCell ref="B25:B26"/>
    <mergeCell ref="B19:B20"/>
    <mergeCell ref="B21:B22"/>
    <mergeCell ref="B15:B16"/>
    <mergeCell ref="C15:C16"/>
    <mergeCell ref="A2:A6"/>
    <mergeCell ref="B2:B6"/>
    <mergeCell ref="C2:C6"/>
    <mergeCell ref="B9:B10"/>
    <mergeCell ref="C9:C10"/>
    <mergeCell ref="C11:C12"/>
    <mergeCell ref="B11:B12"/>
    <mergeCell ref="C37:C38"/>
    <mergeCell ref="C33:C34"/>
    <mergeCell ref="C29:C30"/>
    <mergeCell ref="B27:B28"/>
    <mergeCell ref="C27:C28"/>
    <mergeCell ref="C25:C26"/>
    <mergeCell ref="B39:B40"/>
    <mergeCell ref="C39:C40"/>
    <mergeCell ref="B31:B32"/>
    <mergeCell ref="C31:C32"/>
    <mergeCell ref="B29:B30"/>
    <mergeCell ref="B17:B18"/>
    <mergeCell ref="C17:C18"/>
    <mergeCell ref="B33:B34"/>
    <mergeCell ref="B23:B24"/>
    <mergeCell ref="B37:B38"/>
  </mergeCells>
  <phoneticPr fontId="5" type="noConversion"/>
  <hyperlinks>
    <hyperlink ref="B44" location="_ftn1" display="_ftn1"/>
  </hyperlinks>
  <printOptions horizontalCentered="1" verticalCentered="1"/>
  <pageMargins left="0.39370078740157483" right="0.39370078740157483" top="0.39370078740157483" bottom="0" header="0" footer="0"/>
  <pageSetup paperSize="9" scale="6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7"/>
  <sheetViews>
    <sheetView zoomScale="90" zoomScaleNormal="90" workbookViewId="0">
      <selection activeCell="S18" sqref="S18"/>
    </sheetView>
  </sheetViews>
  <sheetFormatPr defaultRowHeight="12.75" x14ac:dyDescent="0.2"/>
  <cols>
    <col min="1" max="1" width="4.85546875" customWidth="1"/>
    <col min="2" max="2" width="6.28515625" customWidth="1"/>
    <col min="3" max="3" width="17" customWidth="1"/>
    <col min="4" max="4" width="6.140625" customWidth="1"/>
    <col min="5" max="57" width="3.7109375" customWidth="1"/>
    <col min="58" max="60" width="2.7109375" customWidth="1"/>
  </cols>
  <sheetData>
    <row r="1" spans="1:58" ht="31.5" customHeight="1" x14ac:dyDescent="0.25">
      <c r="A1" s="219" t="s">
        <v>85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</row>
    <row r="2" spans="1:58" ht="69.75" customHeight="1" x14ac:dyDescent="0.2">
      <c r="A2" s="179" t="s">
        <v>0</v>
      </c>
      <c r="B2" s="179" t="s">
        <v>1</v>
      </c>
      <c r="C2" s="179" t="s">
        <v>2</v>
      </c>
      <c r="D2" s="179" t="s">
        <v>3</v>
      </c>
      <c r="E2" s="3" t="s">
        <v>65</v>
      </c>
      <c r="F2" s="177" t="s">
        <v>27</v>
      </c>
      <c r="G2" s="178"/>
      <c r="H2" s="183"/>
      <c r="I2" s="3" t="s">
        <v>66</v>
      </c>
      <c r="J2" s="177" t="s">
        <v>4</v>
      </c>
      <c r="K2" s="178"/>
      <c r="L2" s="178"/>
      <c r="M2" s="3" t="s">
        <v>73</v>
      </c>
      <c r="N2" s="168" t="s">
        <v>5</v>
      </c>
      <c r="O2" s="168"/>
      <c r="P2" s="168"/>
      <c r="Q2" s="168"/>
      <c r="R2" s="168" t="s">
        <v>6</v>
      </c>
      <c r="S2" s="168"/>
      <c r="T2" s="168"/>
      <c r="U2" s="168"/>
      <c r="V2" s="3" t="s">
        <v>67</v>
      </c>
      <c r="W2" s="168" t="s">
        <v>7</v>
      </c>
      <c r="X2" s="168"/>
      <c r="Y2" s="168"/>
      <c r="Z2" s="4" t="s">
        <v>74</v>
      </c>
      <c r="AA2" s="168" t="s">
        <v>8</v>
      </c>
      <c r="AB2" s="168"/>
      <c r="AC2" s="168"/>
      <c r="AD2" s="4" t="s">
        <v>75</v>
      </c>
      <c r="AE2" s="168" t="s">
        <v>9</v>
      </c>
      <c r="AF2" s="168"/>
      <c r="AG2" s="168"/>
      <c r="AH2" s="168"/>
      <c r="AI2" s="3" t="s">
        <v>68</v>
      </c>
      <c r="AJ2" s="168" t="s">
        <v>10</v>
      </c>
      <c r="AK2" s="168"/>
      <c r="AL2" s="168"/>
      <c r="AM2" s="3" t="s">
        <v>69</v>
      </c>
      <c r="AN2" s="168" t="s">
        <v>11</v>
      </c>
      <c r="AO2" s="168"/>
      <c r="AP2" s="168"/>
      <c r="AQ2" s="168"/>
      <c r="AR2" s="168" t="s">
        <v>12</v>
      </c>
      <c r="AS2" s="168"/>
      <c r="AT2" s="168"/>
      <c r="AU2" s="168"/>
      <c r="AV2" s="3" t="s">
        <v>72</v>
      </c>
      <c r="AW2" s="168" t="s">
        <v>13</v>
      </c>
      <c r="AX2" s="168"/>
      <c r="AY2" s="168"/>
      <c r="AZ2" s="168" t="s">
        <v>14</v>
      </c>
      <c r="BA2" s="168"/>
      <c r="BB2" s="168"/>
      <c r="BC2" s="168"/>
      <c r="BD2" s="168"/>
      <c r="BE2" s="4"/>
    </row>
    <row r="3" spans="1:58" x14ac:dyDescent="0.2">
      <c r="A3" s="179"/>
      <c r="B3" s="179"/>
      <c r="C3" s="179"/>
      <c r="D3" s="179"/>
      <c r="E3" s="248" t="s">
        <v>15</v>
      </c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</row>
    <row r="4" spans="1:58" x14ac:dyDescent="0.2">
      <c r="A4" s="179"/>
      <c r="B4" s="179"/>
      <c r="C4" s="179"/>
      <c r="D4" s="179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</row>
    <row r="5" spans="1:58" x14ac:dyDescent="0.2">
      <c r="A5" s="179"/>
      <c r="B5" s="179"/>
      <c r="C5" s="179"/>
      <c r="D5" s="179"/>
      <c r="E5" s="249" t="s">
        <v>26</v>
      </c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</row>
    <row r="6" spans="1:58" x14ac:dyDescent="0.2">
      <c r="A6" s="179"/>
      <c r="B6" s="179"/>
      <c r="C6" s="179"/>
      <c r="D6" s="179"/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</row>
    <row r="7" spans="1:58" s="8" customFormat="1" ht="12.75" customHeight="1" x14ac:dyDescent="0.2">
      <c r="A7" s="253" t="s">
        <v>183</v>
      </c>
      <c r="B7" s="239" t="s">
        <v>31</v>
      </c>
      <c r="C7" s="201" t="s">
        <v>48</v>
      </c>
      <c r="D7" s="144" t="s">
        <v>17</v>
      </c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16">
        <v>0</v>
      </c>
      <c r="W7" s="116">
        <v>0</v>
      </c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9"/>
      <c r="BF7" s="13">
        <f t="shared" ref="BF7:BF12" si="0">SUM(E7:BE7)</f>
        <v>0</v>
      </c>
    </row>
    <row r="8" spans="1:58" s="8" customFormat="1" ht="16.5" customHeight="1" x14ac:dyDescent="0.2">
      <c r="A8" s="253"/>
      <c r="B8" s="239"/>
      <c r="C8" s="201"/>
      <c r="D8" s="143" t="s">
        <v>18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9"/>
      <c r="P8" s="149"/>
      <c r="Q8" s="149"/>
      <c r="R8" s="149"/>
      <c r="S8" s="149"/>
      <c r="T8" s="149"/>
      <c r="U8" s="149"/>
      <c r="V8" s="116">
        <v>0</v>
      </c>
      <c r="W8" s="116">
        <v>0</v>
      </c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9"/>
      <c r="BF8" s="13">
        <f t="shared" si="0"/>
        <v>0</v>
      </c>
    </row>
    <row r="9" spans="1:58" s="8" customFormat="1" ht="16.5" customHeight="1" x14ac:dyDescent="0.2">
      <c r="A9" s="253"/>
      <c r="B9" s="205" t="s">
        <v>154</v>
      </c>
      <c r="C9" s="205" t="s">
        <v>155</v>
      </c>
      <c r="D9" s="56" t="s">
        <v>17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55"/>
      <c r="Q9" s="54"/>
      <c r="R9" s="54"/>
      <c r="S9" s="54"/>
      <c r="T9" s="54"/>
      <c r="U9" s="54"/>
      <c r="V9" s="62">
        <v>0</v>
      </c>
      <c r="W9" s="62">
        <v>0</v>
      </c>
      <c r="X9" s="54"/>
      <c r="Y9" s="54"/>
      <c r="Z9" s="54"/>
      <c r="AA9" s="54"/>
      <c r="AB9" s="54"/>
      <c r="AC9" s="54"/>
      <c r="AD9" s="54"/>
      <c r="AE9" s="254" t="s">
        <v>191</v>
      </c>
      <c r="AF9" s="54"/>
      <c r="AG9" s="54"/>
      <c r="AH9" s="54"/>
      <c r="AI9" s="54"/>
      <c r="AJ9" s="54"/>
      <c r="AK9" s="54"/>
      <c r="AL9" s="54"/>
      <c r="AM9" s="54"/>
      <c r="AN9" s="54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13">
        <f t="shared" si="0"/>
        <v>0</v>
      </c>
    </row>
    <row r="10" spans="1:58" s="8" customFormat="1" ht="16.5" customHeight="1" x14ac:dyDescent="0.2">
      <c r="A10" s="253"/>
      <c r="B10" s="206"/>
      <c r="C10" s="206"/>
      <c r="D10" s="56" t="s">
        <v>18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4"/>
      <c r="P10" s="55"/>
      <c r="Q10" s="54"/>
      <c r="R10" s="54"/>
      <c r="S10" s="54"/>
      <c r="T10" s="54"/>
      <c r="U10" s="54"/>
      <c r="V10" s="62">
        <v>0</v>
      </c>
      <c r="W10" s="62">
        <v>0</v>
      </c>
      <c r="X10" s="54"/>
      <c r="Y10" s="54"/>
      <c r="Z10" s="54"/>
      <c r="AA10" s="54"/>
      <c r="AB10" s="54"/>
      <c r="AC10" s="54"/>
      <c r="AD10" s="54"/>
      <c r="AE10" s="255"/>
      <c r="AF10" s="54"/>
      <c r="AG10" s="54"/>
      <c r="AH10" s="54"/>
      <c r="AI10" s="54"/>
      <c r="AJ10" s="54"/>
      <c r="AK10" s="54"/>
      <c r="AL10" s="54"/>
      <c r="AM10" s="54"/>
      <c r="AN10" s="54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13">
        <f t="shared" si="0"/>
        <v>0</v>
      </c>
    </row>
    <row r="11" spans="1:58" s="8" customFormat="1" ht="16.5" customHeight="1" x14ac:dyDescent="0.2">
      <c r="A11" s="253"/>
      <c r="B11" s="205" t="s">
        <v>179</v>
      </c>
      <c r="C11" s="205" t="s">
        <v>180</v>
      </c>
      <c r="D11" s="103" t="s">
        <v>17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55"/>
      <c r="Q11" s="54"/>
      <c r="R11" s="54"/>
      <c r="S11" s="54"/>
      <c r="T11" s="54"/>
      <c r="U11" s="54"/>
      <c r="V11" s="62">
        <v>0</v>
      </c>
      <c r="W11" s="62">
        <v>0</v>
      </c>
      <c r="X11" s="54"/>
      <c r="Y11" s="54"/>
      <c r="Z11" s="54"/>
      <c r="AA11" s="54"/>
      <c r="AB11" s="54"/>
      <c r="AC11" s="54"/>
      <c r="AD11" s="54"/>
      <c r="AE11" s="255"/>
      <c r="AF11" s="54"/>
      <c r="AG11" s="54"/>
      <c r="AH11" s="54"/>
      <c r="AI11" s="54"/>
      <c r="AJ11" s="54"/>
      <c r="AK11" s="54"/>
      <c r="AL11" s="54"/>
      <c r="AM11" s="54"/>
      <c r="AN11" s="54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13">
        <f t="shared" si="0"/>
        <v>0</v>
      </c>
    </row>
    <row r="12" spans="1:58" s="8" customFormat="1" ht="16.5" customHeight="1" x14ac:dyDescent="0.2">
      <c r="A12" s="253"/>
      <c r="B12" s="206"/>
      <c r="C12" s="206"/>
      <c r="D12" s="103" t="s">
        <v>18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55"/>
      <c r="Q12" s="54"/>
      <c r="R12" s="54"/>
      <c r="S12" s="54"/>
      <c r="T12" s="54"/>
      <c r="U12" s="54"/>
      <c r="V12" s="62">
        <v>0</v>
      </c>
      <c r="W12" s="62">
        <v>0</v>
      </c>
      <c r="X12" s="54"/>
      <c r="Y12" s="54"/>
      <c r="Z12" s="54"/>
      <c r="AA12" s="54"/>
      <c r="AB12" s="54"/>
      <c r="AC12" s="54"/>
      <c r="AD12" s="54"/>
      <c r="AE12" s="256"/>
      <c r="AF12" s="54"/>
      <c r="AG12" s="54"/>
      <c r="AH12" s="54"/>
      <c r="AI12" s="54"/>
      <c r="AJ12" s="54"/>
      <c r="AK12" s="54"/>
      <c r="AL12" s="54"/>
      <c r="AM12" s="54"/>
      <c r="AN12" s="54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13">
        <f t="shared" si="0"/>
        <v>0</v>
      </c>
    </row>
    <row r="13" spans="1:58" x14ac:dyDescent="0.2">
      <c r="A13" s="253"/>
      <c r="B13" s="252" t="s">
        <v>33</v>
      </c>
      <c r="C13" s="258" t="s">
        <v>19</v>
      </c>
      <c r="D13" s="2" t="s">
        <v>17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62">
        <v>0</v>
      </c>
      <c r="W13" s="62">
        <v>0</v>
      </c>
      <c r="X13" s="11"/>
      <c r="Y13" s="11"/>
      <c r="Z13" s="11"/>
      <c r="AA13" s="11"/>
      <c r="AB13" s="11"/>
      <c r="AC13" s="11"/>
      <c r="AD13" s="11"/>
      <c r="AE13" s="190" t="s">
        <v>76</v>
      </c>
      <c r="AF13" s="11"/>
      <c r="AG13" s="11"/>
      <c r="AH13" s="11"/>
      <c r="AI13" s="11"/>
      <c r="AJ13" s="11"/>
      <c r="AK13" s="11"/>
      <c r="AL13" s="11"/>
      <c r="AM13" s="11"/>
      <c r="AN13" s="10"/>
      <c r="AO13" s="10"/>
      <c r="AP13" s="10"/>
      <c r="AQ13" s="10"/>
      <c r="AR13" s="12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1"/>
      <c r="BF13" s="13">
        <f t="shared" ref="BF13:BF45" si="1">SUM(E13:BE13)</f>
        <v>0</v>
      </c>
    </row>
    <row r="14" spans="1:58" x14ac:dyDescent="0.2">
      <c r="A14" s="253"/>
      <c r="B14" s="252"/>
      <c r="C14" s="259"/>
      <c r="D14" s="2" t="s">
        <v>18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0"/>
      <c r="Q14" s="15"/>
      <c r="R14" s="15"/>
      <c r="S14" s="15"/>
      <c r="T14" s="15"/>
      <c r="U14" s="11"/>
      <c r="V14" s="62">
        <v>0</v>
      </c>
      <c r="W14" s="62">
        <v>0</v>
      </c>
      <c r="X14" s="11"/>
      <c r="Y14" s="11"/>
      <c r="Z14" s="11"/>
      <c r="AA14" s="11"/>
      <c r="AB14" s="11"/>
      <c r="AC14" s="11"/>
      <c r="AD14" s="11"/>
      <c r="AE14" s="191"/>
      <c r="AF14" s="11"/>
      <c r="AG14" s="11"/>
      <c r="AH14" s="11"/>
      <c r="AI14" s="11"/>
      <c r="AJ14" s="11"/>
      <c r="AK14" s="11"/>
      <c r="AL14" s="11"/>
      <c r="AM14" s="11"/>
      <c r="AN14" s="10"/>
      <c r="AO14" s="10"/>
      <c r="AP14" s="10"/>
      <c r="AQ14" s="10"/>
      <c r="AR14" s="12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1"/>
      <c r="BF14" s="13">
        <f t="shared" si="1"/>
        <v>0</v>
      </c>
    </row>
    <row r="15" spans="1:58" x14ac:dyDescent="0.2">
      <c r="A15" s="253"/>
      <c r="B15" s="252" t="s">
        <v>62</v>
      </c>
      <c r="C15" s="251" t="s">
        <v>21</v>
      </c>
      <c r="D15" s="2" t="s">
        <v>17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62">
        <v>0</v>
      </c>
      <c r="W15" s="62">
        <v>0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1"/>
      <c r="BF15" s="13">
        <f t="shared" si="1"/>
        <v>0</v>
      </c>
    </row>
    <row r="16" spans="1:58" x14ac:dyDescent="0.2">
      <c r="A16" s="253"/>
      <c r="B16" s="252"/>
      <c r="C16" s="251"/>
      <c r="D16" s="2" t="s">
        <v>18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62">
        <v>0</v>
      </c>
      <c r="W16" s="62">
        <v>0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1"/>
      <c r="BF16" s="13">
        <f t="shared" si="1"/>
        <v>0</v>
      </c>
    </row>
    <row r="17" spans="1:58" ht="12.75" customHeight="1" x14ac:dyDescent="0.2">
      <c r="A17" s="253"/>
      <c r="B17" s="252" t="s">
        <v>156</v>
      </c>
      <c r="C17" s="235" t="s">
        <v>198</v>
      </c>
      <c r="D17" s="2" t="s">
        <v>17</v>
      </c>
      <c r="E17" s="10"/>
      <c r="F17" s="10"/>
      <c r="G17" s="10"/>
      <c r="H17" s="10"/>
      <c r="I17" s="10"/>
      <c r="J17" s="10"/>
      <c r="K17" s="10"/>
      <c r="L17" s="10"/>
      <c r="M17" s="209" t="s">
        <v>172</v>
      </c>
      <c r="N17" s="10"/>
      <c r="O17" s="10"/>
      <c r="P17" s="10"/>
      <c r="Q17" s="10"/>
      <c r="R17" s="10"/>
      <c r="S17" s="10"/>
      <c r="T17" s="10"/>
      <c r="U17" s="11"/>
      <c r="V17" s="62">
        <v>0</v>
      </c>
      <c r="W17" s="62">
        <v>0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1"/>
      <c r="BF17" s="13">
        <f t="shared" si="1"/>
        <v>0</v>
      </c>
    </row>
    <row r="18" spans="1:58" x14ac:dyDescent="0.2">
      <c r="A18" s="253"/>
      <c r="B18" s="252"/>
      <c r="C18" s="236"/>
      <c r="D18" s="2" t="s">
        <v>18</v>
      </c>
      <c r="E18" s="10"/>
      <c r="F18" s="10"/>
      <c r="G18" s="10"/>
      <c r="H18" s="10"/>
      <c r="I18" s="10"/>
      <c r="J18" s="10"/>
      <c r="K18" s="10"/>
      <c r="L18" s="10"/>
      <c r="M18" s="211"/>
      <c r="N18" s="10"/>
      <c r="O18" s="10"/>
      <c r="P18" s="10"/>
      <c r="Q18" s="10"/>
      <c r="R18" s="10"/>
      <c r="S18" s="10"/>
      <c r="T18" s="10"/>
      <c r="U18" s="11"/>
      <c r="V18" s="62">
        <v>0</v>
      </c>
      <c r="W18" s="62">
        <v>0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1"/>
      <c r="BF18" s="13">
        <f t="shared" si="1"/>
        <v>0</v>
      </c>
    </row>
    <row r="19" spans="1:58" s="8" customFormat="1" x14ac:dyDescent="0.2">
      <c r="A19" s="253"/>
      <c r="B19" s="194" t="s">
        <v>37</v>
      </c>
      <c r="C19" s="194" t="s">
        <v>140</v>
      </c>
      <c r="D19" s="144" t="s">
        <v>17</v>
      </c>
      <c r="E19" s="132"/>
      <c r="F19" s="132"/>
      <c r="G19" s="132"/>
      <c r="H19" s="132"/>
      <c r="I19" s="132"/>
      <c r="J19" s="132"/>
      <c r="K19" s="132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16">
        <v>0</v>
      </c>
      <c r="W19" s="116">
        <v>0</v>
      </c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32"/>
      <c r="AI19" s="132"/>
      <c r="AJ19" s="132"/>
      <c r="AK19" s="132"/>
      <c r="AL19" s="147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47"/>
      <c r="BF19" s="85">
        <f t="shared" si="1"/>
        <v>0</v>
      </c>
    </row>
    <row r="20" spans="1:58" s="8" customFormat="1" x14ac:dyDescent="0.2">
      <c r="A20" s="253"/>
      <c r="B20" s="195"/>
      <c r="C20" s="195"/>
      <c r="D20" s="144" t="s">
        <v>18</v>
      </c>
      <c r="E20" s="132"/>
      <c r="F20" s="132"/>
      <c r="G20" s="132"/>
      <c r="H20" s="132"/>
      <c r="I20" s="132"/>
      <c r="J20" s="132"/>
      <c r="K20" s="132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16">
        <v>0</v>
      </c>
      <c r="W20" s="116">
        <v>0</v>
      </c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32"/>
      <c r="AI20" s="132"/>
      <c r="AJ20" s="132"/>
      <c r="AK20" s="132"/>
      <c r="AL20" s="147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47"/>
      <c r="BF20" s="85">
        <f t="shared" si="1"/>
        <v>0</v>
      </c>
    </row>
    <row r="21" spans="1:58" s="8" customFormat="1" x14ac:dyDescent="0.2">
      <c r="A21" s="253"/>
      <c r="B21" s="201" t="s">
        <v>38</v>
      </c>
      <c r="C21" s="201" t="s">
        <v>141</v>
      </c>
      <c r="D21" s="144" t="s">
        <v>17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116">
        <v>0</v>
      </c>
      <c r="W21" s="116">
        <v>0</v>
      </c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>
        <f t="shared" si="1"/>
        <v>0</v>
      </c>
    </row>
    <row r="22" spans="1:58" s="8" customFormat="1" x14ac:dyDescent="0.2">
      <c r="A22" s="253"/>
      <c r="B22" s="201"/>
      <c r="C22" s="201"/>
      <c r="D22" s="144" t="s">
        <v>18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116">
        <v>0</v>
      </c>
      <c r="W22" s="116">
        <v>0</v>
      </c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>
        <f t="shared" si="1"/>
        <v>0</v>
      </c>
    </row>
    <row r="23" spans="1:58" x14ac:dyDescent="0.2">
      <c r="A23" s="253"/>
      <c r="B23" s="252" t="s">
        <v>113</v>
      </c>
      <c r="C23" s="251" t="s">
        <v>49</v>
      </c>
      <c r="D23" s="2" t="s">
        <v>17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62">
        <v>0</v>
      </c>
      <c r="W23" s="62">
        <v>0</v>
      </c>
      <c r="X23" s="10"/>
      <c r="Y23" s="10"/>
      <c r="Z23" s="10"/>
      <c r="AA23" s="10"/>
      <c r="AB23" s="10"/>
      <c r="AC23" s="10"/>
      <c r="AD23" s="10"/>
      <c r="AE23" s="186" t="s">
        <v>76</v>
      </c>
      <c r="AF23" s="25"/>
      <c r="AG23" s="25"/>
      <c r="AH23" s="25"/>
      <c r="AI23" s="25"/>
      <c r="AJ23" s="25"/>
      <c r="AK23" s="25"/>
      <c r="AL23" s="25"/>
      <c r="AM23" s="25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1"/>
      <c r="BF23" s="13">
        <f t="shared" si="1"/>
        <v>0</v>
      </c>
    </row>
    <row r="24" spans="1:58" x14ac:dyDescent="0.2">
      <c r="A24" s="253"/>
      <c r="B24" s="252"/>
      <c r="C24" s="251"/>
      <c r="D24" s="2" t="s">
        <v>18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62">
        <v>0</v>
      </c>
      <c r="W24" s="62">
        <v>0</v>
      </c>
      <c r="X24" s="10"/>
      <c r="Y24" s="10"/>
      <c r="Z24" s="10"/>
      <c r="AA24" s="10"/>
      <c r="AB24" s="10"/>
      <c r="AC24" s="10"/>
      <c r="AD24" s="10"/>
      <c r="AE24" s="187"/>
      <c r="AF24" s="25"/>
      <c r="AG24" s="25"/>
      <c r="AH24" s="25"/>
      <c r="AI24" s="25"/>
      <c r="AJ24" s="25"/>
      <c r="AK24" s="25"/>
      <c r="AL24" s="25"/>
      <c r="AM24" s="25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1"/>
      <c r="BF24" s="13">
        <f t="shared" si="1"/>
        <v>0</v>
      </c>
    </row>
    <row r="25" spans="1:58" x14ac:dyDescent="0.2">
      <c r="A25" s="253"/>
      <c r="B25" s="252" t="s">
        <v>53</v>
      </c>
      <c r="C25" s="251" t="s">
        <v>114</v>
      </c>
      <c r="D25" s="2" t="s">
        <v>17</v>
      </c>
      <c r="E25" s="10"/>
      <c r="F25" s="10"/>
      <c r="G25" s="10"/>
      <c r="H25" s="10"/>
      <c r="I25" s="10"/>
      <c r="J25" s="10"/>
      <c r="K25" s="10"/>
      <c r="L25" s="10"/>
      <c r="M25" s="209" t="s">
        <v>172</v>
      </c>
      <c r="N25" s="10"/>
      <c r="O25" s="10"/>
      <c r="P25" s="10"/>
      <c r="Q25" s="10"/>
      <c r="R25" s="10"/>
      <c r="S25" s="10"/>
      <c r="T25" s="10"/>
      <c r="U25" s="10"/>
      <c r="V25" s="62">
        <v>0</v>
      </c>
      <c r="W25" s="62">
        <v>0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1"/>
      <c r="BF25" s="13">
        <f t="shared" si="1"/>
        <v>0</v>
      </c>
    </row>
    <row r="26" spans="1:58" x14ac:dyDescent="0.2">
      <c r="A26" s="253"/>
      <c r="B26" s="252"/>
      <c r="C26" s="251"/>
      <c r="D26" s="2" t="s">
        <v>18</v>
      </c>
      <c r="E26" s="10"/>
      <c r="F26" s="10"/>
      <c r="G26" s="10"/>
      <c r="H26" s="10"/>
      <c r="I26" s="10"/>
      <c r="J26" s="10"/>
      <c r="K26" s="10"/>
      <c r="L26" s="10"/>
      <c r="M26" s="211"/>
      <c r="N26" s="10"/>
      <c r="O26" s="10"/>
      <c r="P26" s="10"/>
      <c r="Q26" s="10"/>
      <c r="R26" s="10"/>
      <c r="S26" s="10"/>
      <c r="T26" s="10"/>
      <c r="U26" s="10"/>
      <c r="V26" s="62">
        <v>0</v>
      </c>
      <c r="W26" s="62">
        <v>0</v>
      </c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1"/>
      <c r="BF26" s="13">
        <f t="shared" si="1"/>
        <v>0</v>
      </c>
    </row>
    <row r="27" spans="1:58" s="8" customFormat="1" x14ac:dyDescent="0.2">
      <c r="A27" s="253"/>
      <c r="B27" s="201" t="s">
        <v>54</v>
      </c>
      <c r="C27" s="215" t="s">
        <v>110</v>
      </c>
      <c r="D27" s="114" t="s">
        <v>17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116">
        <v>0</v>
      </c>
      <c r="W27" s="116">
        <v>0</v>
      </c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223" t="s">
        <v>81</v>
      </c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>
        <f>BE29+BE31+BE33</f>
        <v>0</v>
      </c>
      <c r="BF27" s="85">
        <f t="shared" si="1"/>
        <v>0</v>
      </c>
    </row>
    <row r="28" spans="1:58" s="8" customFormat="1" ht="41.25" customHeight="1" x14ac:dyDescent="0.2">
      <c r="A28" s="253"/>
      <c r="B28" s="201"/>
      <c r="C28" s="215"/>
      <c r="D28" s="114" t="s">
        <v>18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116">
        <v>0</v>
      </c>
      <c r="W28" s="116">
        <v>0</v>
      </c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224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>
        <f>BE30+BE32+BE34</f>
        <v>0</v>
      </c>
      <c r="BF28" s="85">
        <f t="shared" si="1"/>
        <v>0</v>
      </c>
    </row>
    <row r="29" spans="1:58" x14ac:dyDescent="0.2">
      <c r="A29" s="253"/>
      <c r="B29" s="250" t="s">
        <v>100</v>
      </c>
      <c r="C29" s="251" t="s">
        <v>101</v>
      </c>
      <c r="D29" s="2" t="s">
        <v>17</v>
      </c>
      <c r="E29" s="10"/>
      <c r="F29" s="10"/>
      <c r="G29" s="10"/>
      <c r="H29" s="10"/>
      <c r="I29" s="10"/>
      <c r="J29" s="10"/>
      <c r="K29" s="10"/>
      <c r="L29" s="10"/>
      <c r="M29" s="186" t="s">
        <v>76</v>
      </c>
      <c r="N29" s="10"/>
      <c r="O29" s="10"/>
      <c r="P29" s="10"/>
      <c r="Q29" s="10"/>
      <c r="R29" s="10"/>
      <c r="S29" s="10"/>
      <c r="T29" s="10"/>
      <c r="U29" s="11"/>
      <c r="V29" s="62">
        <v>0</v>
      </c>
      <c r="W29" s="62">
        <v>0</v>
      </c>
      <c r="X29" s="11"/>
      <c r="Y29" s="11"/>
      <c r="Z29" s="11"/>
      <c r="AA29" s="11"/>
      <c r="AB29" s="11"/>
      <c r="AC29" s="11"/>
      <c r="AD29" s="11"/>
      <c r="AE29" s="36"/>
      <c r="AF29" s="11"/>
      <c r="AG29" s="11"/>
      <c r="AH29" s="11"/>
      <c r="AI29" s="11"/>
      <c r="AJ29" s="11"/>
      <c r="AK29" s="86"/>
      <c r="AL29" s="11"/>
      <c r="AM29" s="11"/>
      <c r="AN29" s="11"/>
      <c r="AO29" s="11"/>
      <c r="AP29" s="11"/>
      <c r="AQ29" s="11"/>
      <c r="AR29" s="11"/>
      <c r="AS29" s="11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1"/>
      <c r="BF29" s="13">
        <f t="shared" si="1"/>
        <v>0</v>
      </c>
    </row>
    <row r="30" spans="1:58" x14ac:dyDescent="0.2">
      <c r="A30" s="253"/>
      <c r="B30" s="250"/>
      <c r="C30" s="251"/>
      <c r="D30" s="2" t="s">
        <v>18</v>
      </c>
      <c r="E30" s="10"/>
      <c r="F30" s="10"/>
      <c r="G30" s="10"/>
      <c r="H30" s="10"/>
      <c r="I30" s="10"/>
      <c r="J30" s="10"/>
      <c r="K30" s="10"/>
      <c r="L30" s="10"/>
      <c r="M30" s="187"/>
      <c r="N30" s="10"/>
      <c r="O30" s="10"/>
      <c r="P30" s="10"/>
      <c r="Q30" s="10"/>
      <c r="R30" s="10"/>
      <c r="S30" s="10"/>
      <c r="T30" s="10"/>
      <c r="U30" s="11"/>
      <c r="V30" s="62">
        <v>0</v>
      </c>
      <c r="W30" s="62">
        <v>0</v>
      </c>
      <c r="X30" s="11"/>
      <c r="Y30" s="11"/>
      <c r="Z30" s="11"/>
      <c r="AA30" s="11"/>
      <c r="AB30" s="11"/>
      <c r="AC30" s="11"/>
      <c r="AD30" s="11"/>
      <c r="AE30" s="36"/>
      <c r="AF30" s="11"/>
      <c r="AG30" s="11"/>
      <c r="AH30" s="11"/>
      <c r="AI30" s="11"/>
      <c r="AJ30" s="11"/>
      <c r="AK30" s="86"/>
      <c r="AL30" s="11"/>
      <c r="AM30" s="11"/>
      <c r="AN30" s="11"/>
      <c r="AO30" s="11"/>
      <c r="AP30" s="11"/>
      <c r="AQ30" s="11"/>
      <c r="AR30" s="11"/>
      <c r="AS30" s="11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1"/>
      <c r="BF30" s="13">
        <f t="shared" si="1"/>
        <v>0</v>
      </c>
    </row>
    <row r="31" spans="1:58" ht="12.75" customHeight="1" x14ac:dyDescent="0.2">
      <c r="A31" s="253"/>
      <c r="B31" s="250" t="s">
        <v>157</v>
      </c>
      <c r="C31" s="251" t="s">
        <v>158</v>
      </c>
      <c r="D31" s="2" t="s">
        <v>17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62">
        <v>0</v>
      </c>
      <c r="W31" s="62">
        <v>0</v>
      </c>
      <c r="X31" s="11"/>
      <c r="Y31" s="11"/>
      <c r="Z31" s="11"/>
      <c r="AA31" s="11"/>
      <c r="AB31" s="11"/>
      <c r="AC31" s="11"/>
      <c r="AD31" s="11"/>
      <c r="AE31" s="36"/>
      <c r="AF31" s="11"/>
      <c r="AG31" s="11"/>
      <c r="AH31" s="11"/>
      <c r="AI31" s="11"/>
      <c r="AJ31" s="11"/>
      <c r="AK31" s="216" t="s">
        <v>171</v>
      </c>
      <c r="AL31" s="11"/>
      <c r="AM31" s="11"/>
      <c r="AN31" s="11"/>
      <c r="AO31" s="11"/>
      <c r="AP31" s="11"/>
      <c r="AQ31" s="11"/>
      <c r="AR31" s="11"/>
      <c r="AS31" s="11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1"/>
      <c r="BF31" s="13">
        <f t="shared" si="1"/>
        <v>0</v>
      </c>
    </row>
    <row r="32" spans="1:58" x14ac:dyDescent="0.2">
      <c r="A32" s="253"/>
      <c r="B32" s="250"/>
      <c r="C32" s="251"/>
      <c r="D32" s="2" t="s">
        <v>18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  <c r="V32" s="62">
        <v>0</v>
      </c>
      <c r="W32" s="62">
        <v>0</v>
      </c>
      <c r="X32" s="11"/>
      <c r="Y32" s="11"/>
      <c r="Z32" s="11"/>
      <c r="AA32" s="11"/>
      <c r="AB32" s="11"/>
      <c r="AC32" s="11"/>
      <c r="AD32" s="11"/>
      <c r="AE32" s="36"/>
      <c r="AF32" s="11"/>
      <c r="AG32" s="11"/>
      <c r="AH32" s="11"/>
      <c r="AI32" s="11"/>
      <c r="AJ32" s="11"/>
      <c r="AK32" s="217"/>
      <c r="AL32" s="11"/>
      <c r="AM32" s="11"/>
      <c r="AN32" s="11"/>
      <c r="AO32" s="11"/>
      <c r="AP32" s="11"/>
      <c r="AQ32" s="11"/>
      <c r="AR32" s="11"/>
      <c r="AS32" s="11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1"/>
      <c r="BF32" s="13">
        <f t="shared" si="1"/>
        <v>0</v>
      </c>
    </row>
    <row r="33" spans="1:58" x14ac:dyDescent="0.2">
      <c r="A33" s="253"/>
      <c r="B33" s="250" t="s">
        <v>102</v>
      </c>
      <c r="C33" s="251" t="s">
        <v>103</v>
      </c>
      <c r="D33" s="2" t="s">
        <v>17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2">
        <v>0</v>
      </c>
      <c r="W33" s="62">
        <v>0</v>
      </c>
      <c r="X33" s="11"/>
      <c r="Y33" s="11"/>
      <c r="Z33" s="11"/>
      <c r="AA33" s="11"/>
      <c r="AB33" s="11"/>
      <c r="AC33" s="11"/>
      <c r="AD33" s="11"/>
      <c r="AE33" s="36"/>
      <c r="AF33" s="11"/>
      <c r="AG33" s="11"/>
      <c r="AH33" s="11"/>
      <c r="AI33" s="11"/>
      <c r="AJ33" s="11"/>
      <c r="AK33" s="217"/>
      <c r="AL33" s="11"/>
      <c r="AM33" s="11"/>
      <c r="AN33" s="11"/>
      <c r="AO33" s="11"/>
      <c r="AP33" s="11"/>
      <c r="AQ33" s="11"/>
      <c r="AR33" s="11"/>
      <c r="AS33" s="11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1"/>
      <c r="BF33" s="13">
        <f t="shared" si="1"/>
        <v>0</v>
      </c>
    </row>
    <row r="34" spans="1:58" x14ac:dyDescent="0.2">
      <c r="A34" s="253"/>
      <c r="B34" s="250"/>
      <c r="C34" s="251"/>
      <c r="D34" s="2" t="s">
        <v>18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2">
        <v>0</v>
      </c>
      <c r="W34" s="62">
        <v>0</v>
      </c>
      <c r="X34" s="11"/>
      <c r="Y34" s="11"/>
      <c r="Z34" s="11"/>
      <c r="AA34" s="11"/>
      <c r="AB34" s="11"/>
      <c r="AC34" s="11"/>
      <c r="AD34" s="11"/>
      <c r="AE34" s="36"/>
      <c r="AF34" s="11"/>
      <c r="AG34" s="11"/>
      <c r="AH34" s="11"/>
      <c r="AI34" s="11"/>
      <c r="AJ34" s="11"/>
      <c r="AK34" s="218"/>
      <c r="AL34" s="11"/>
      <c r="AM34" s="11"/>
      <c r="AN34" s="11"/>
      <c r="AO34" s="11"/>
      <c r="AP34" s="11"/>
      <c r="AQ34" s="11"/>
      <c r="AR34" s="11"/>
      <c r="AS34" s="11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1"/>
      <c r="BF34" s="13">
        <f t="shared" si="1"/>
        <v>0</v>
      </c>
    </row>
    <row r="35" spans="1:58" x14ac:dyDescent="0.2">
      <c r="A35" s="253"/>
      <c r="B35" s="46" t="s">
        <v>159</v>
      </c>
      <c r="C35" s="110" t="s">
        <v>192</v>
      </c>
      <c r="D35" s="2" t="s">
        <v>17</v>
      </c>
      <c r="E35" s="11"/>
      <c r="F35" s="11"/>
      <c r="G35" s="11"/>
      <c r="H35" s="11"/>
      <c r="I35" s="11"/>
      <c r="J35" s="11"/>
      <c r="K35" s="11"/>
      <c r="L35" s="11"/>
      <c r="M35" s="11"/>
      <c r="N35" s="119" t="s">
        <v>76</v>
      </c>
      <c r="O35" s="11"/>
      <c r="P35" s="51"/>
      <c r="Q35" s="11"/>
      <c r="R35" s="11"/>
      <c r="S35" s="11"/>
      <c r="T35" s="11"/>
      <c r="U35" s="11"/>
      <c r="V35" s="62">
        <v>0</v>
      </c>
      <c r="W35" s="62">
        <v>0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1"/>
      <c r="BF35" s="13">
        <f t="shared" si="1"/>
        <v>0</v>
      </c>
    </row>
    <row r="36" spans="1:58" x14ac:dyDescent="0.2">
      <c r="A36" s="253"/>
      <c r="B36" s="46" t="s">
        <v>109</v>
      </c>
      <c r="C36" s="110" t="s">
        <v>193</v>
      </c>
      <c r="D36" s="2" t="s">
        <v>17</v>
      </c>
      <c r="E36" s="10"/>
      <c r="F36" s="10"/>
      <c r="G36" s="10"/>
      <c r="H36" s="10"/>
      <c r="I36" s="10"/>
      <c r="J36" s="10"/>
      <c r="K36" s="10"/>
      <c r="L36" s="11"/>
      <c r="M36" s="11"/>
      <c r="N36" s="11"/>
      <c r="O36" s="11" t="s">
        <v>82</v>
      </c>
      <c r="P36" s="11" t="s">
        <v>82</v>
      </c>
      <c r="Q36" s="11" t="s">
        <v>82</v>
      </c>
      <c r="R36" s="11" t="s">
        <v>82</v>
      </c>
      <c r="S36" s="11" t="s">
        <v>82</v>
      </c>
      <c r="T36" s="11" t="s">
        <v>82</v>
      </c>
      <c r="U36" s="58" t="s">
        <v>82</v>
      </c>
      <c r="V36" s="62">
        <v>0</v>
      </c>
      <c r="W36" s="62">
        <v>0</v>
      </c>
      <c r="X36" s="11"/>
      <c r="Y36" s="11"/>
      <c r="Z36" s="11"/>
      <c r="AA36" s="11"/>
      <c r="AB36" s="11"/>
      <c r="AC36" s="11"/>
      <c r="AD36" s="11"/>
      <c r="AE36" s="11"/>
      <c r="AF36" s="11" t="s">
        <v>82</v>
      </c>
      <c r="AG36" s="11" t="s">
        <v>82</v>
      </c>
      <c r="AH36" s="117" t="s">
        <v>76</v>
      </c>
      <c r="AI36" s="11"/>
      <c r="AJ36" s="10"/>
      <c r="AK36" s="10"/>
      <c r="AL36" s="11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1"/>
      <c r="BF36" s="13">
        <f t="shared" si="1"/>
        <v>0</v>
      </c>
    </row>
    <row r="37" spans="1:58" s="8" customFormat="1" x14ac:dyDescent="0.2">
      <c r="A37" s="253"/>
      <c r="B37" s="201" t="s">
        <v>111</v>
      </c>
      <c r="C37" s="215" t="s">
        <v>112</v>
      </c>
      <c r="D37" s="114" t="s">
        <v>17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116">
        <v>0</v>
      </c>
      <c r="W37" s="116">
        <v>0</v>
      </c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223" t="s">
        <v>81</v>
      </c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>
        <f>BE39</f>
        <v>0</v>
      </c>
      <c r="BF37" s="85">
        <f t="shared" si="1"/>
        <v>0</v>
      </c>
    </row>
    <row r="38" spans="1:58" s="8" customFormat="1" ht="19.5" customHeight="1" x14ac:dyDescent="0.2">
      <c r="A38" s="253"/>
      <c r="B38" s="201"/>
      <c r="C38" s="215"/>
      <c r="D38" s="114" t="s">
        <v>18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16">
        <v>0</v>
      </c>
      <c r="W38" s="116">
        <v>0</v>
      </c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224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>
        <f>BE40</f>
        <v>0</v>
      </c>
      <c r="BF38" s="85">
        <f t="shared" si="1"/>
        <v>0</v>
      </c>
    </row>
    <row r="39" spans="1:58" x14ac:dyDescent="0.2">
      <c r="A39" s="253"/>
      <c r="B39" s="250" t="s">
        <v>116</v>
      </c>
      <c r="C39" s="251" t="s">
        <v>117</v>
      </c>
      <c r="D39" s="6" t="s">
        <v>17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62">
        <v>0</v>
      </c>
      <c r="W39" s="62">
        <v>0</v>
      </c>
      <c r="X39" s="11"/>
      <c r="Y39" s="11"/>
      <c r="Z39" s="11"/>
      <c r="AA39" s="11"/>
      <c r="AB39" s="11"/>
      <c r="AC39" s="11"/>
      <c r="AD39" s="11"/>
      <c r="AE39" s="190" t="s">
        <v>76</v>
      </c>
      <c r="AF39" s="38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1"/>
      <c r="BF39" s="13">
        <f t="shared" si="1"/>
        <v>0</v>
      </c>
    </row>
    <row r="40" spans="1:58" ht="22.5" customHeight="1" x14ac:dyDescent="0.2">
      <c r="A40" s="253"/>
      <c r="B40" s="250"/>
      <c r="C40" s="251"/>
      <c r="D40" s="6" t="s">
        <v>18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  <c r="V40" s="62">
        <v>0</v>
      </c>
      <c r="W40" s="62">
        <v>0</v>
      </c>
      <c r="X40" s="11"/>
      <c r="Y40" s="11"/>
      <c r="Z40" s="11"/>
      <c r="AA40" s="11"/>
      <c r="AB40" s="11"/>
      <c r="AC40" s="11"/>
      <c r="AD40" s="11"/>
      <c r="AE40" s="191"/>
      <c r="AF40" s="38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1"/>
      <c r="BF40" s="13">
        <f t="shared" si="1"/>
        <v>0</v>
      </c>
    </row>
    <row r="41" spans="1:58" ht="21.75" customHeight="1" x14ac:dyDescent="0.2">
      <c r="A41" s="253"/>
      <c r="B41" s="57" t="s">
        <v>118</v>
      </c>
      <c r="C41" s="110" t="s">
        <v>192</v>
      </c>
      <c r="D41" s="6" t="s">
        <v>17</v>
      </c>
      <c r="E41" s="10"/>
      <c r="F41" s="10"/>
      <c r="G41" s="10"/>
      <c r="H41" s="10"/>
      <c r="I41" s="10"/>
      <c r="J41" s="10"/>
      <c r="K41" s="10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62">
        <v>0</v>
      </c>
      <c r="W41" s="62">
        <v>0</v>
      </c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0"/>
      <c r="AI41" s="117" t="s">
        <v>76</v>
      </c>
      <c r="AJ41" s="11"/>
      <c r="AK41" s="10"/>
      <c r="AL41" s="11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1"/>
      <c r="BF41" s="13">
        <f t="shared" si="1"/>
        <v>0</v>
      </c>
    </row>
    <row r="42" spans="1:58" ht="21.75" customHeight="1" x14ac:dyDescent="0.2">
      <c r="A42" s="253"/>
      <c r="B42" s="57" t="s">
        <v>195</v>
      </c>
      <c r="C42" s="110" t="s">
        <v>193</v>
      </c>
      <c r="D42" s="6" t="s">
        <v>17</v>
      </c>
      <c r="E42" s="10"/>
      <c r="F42" s="10"/>
      <c r="G42" s="10"/>
      <c r="H42" s="10"/>
      <c r="I42" s="10"/>
      <c r="J42" s="10"/>
      <c r="K42" s="1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62">
        <v>0</v>
      </c>
      <c r="W42" s="62">
        <v>0</v>
      </c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0"/>
      <c r="AI42" s="10"/>
      <c r="AJ42" s="117" t="s">
        <v>76</v>
      </c>
      <c r="AK42" s="10"/>
      <c r="AL42" s="11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1"/>
      <c r="BF42" s="13">
        <f t="shared" si="1"/>
        <v>0</v>
      </c>
    </row>
    <row r="43" spans="1:58" x14ac:dyDescent="0.2">
      <c r="A43" s="253"/>
      <c r="B43" s="133" t="s">
        <v>70</v>
      </c>
      <c r="C43" s="118" t="s">
        <v>160</v>
      </c>
      <c r="D43" s="131"/>
      <c r="E43" s="65"/>
      <c r="F43" s="65"/>
      <c r="G43" s="65"/>
      <c r="H43" s="65"/>
      <c r="I43" s="65"/>
      <c r="J43" s="65"/>
      <c r="K43" s="65"/>
      <c r="L43" s="66"/>
      <c r="M43" s="66"/>
      <c r="N43" s="66"/>
      <c r="O43" s="134"/>
      <c r="P43" s="134"/>
      <c r="Q43" s="134"/>
      <c r="R43" s="134"/>
      <c r="S43" s="134"/>
      <c r="T43" s="134"/>
      <c r="U43" s="134"/>
      <c r="V43" s="19">
        <v>0</v>
      </c>
      <c r="W43" s="19">
        <v>0</v>
      </c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5"/>
      <c r="AI43" s="135"/>
      <c r="AJ43" s="135"/>
      <c r="AK43" s="142"/>
      <c r="AL43" s="135" t="s">
        <v>82</v>
      </c>
      <c r="AM43" s="134" t="s">
        <v>82</v>
      </c>
      <c r="AN43" s="135" t="s">
        <v>82</v>
      </c>
      <c r="AO43" s="135" t="s">
        <v>82</v>
      </c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6"/>
      <c r="BF43" s="13">
        <f t="shared" si="1"/>
        <v>0</v>
      </c>
    </row>
    <row r="44" spans="1:58" ht="34.5" customHeight="1" x14ac:dyDescent="0.2">
      <c r="A44" s="253"/>
      <c r="B44" s="133" t="s">
        <v>78</v>
      </c>
      <c r="C44" s="133" t="s">
        <v>77</v>
      </c>
      <c r="D44" s="136"/>
      <c r="E44" s="137"/>
      <c r="F44" s="137"/>
      <c r="G44" s="137"/>
      <c r="H44" s="137"/>
      <c r="I44" s="137"/>
      <c r="J44" s="137"/>
      <c r="K44" s="137"/>
      <c r="L44" s="138"/>
      <c r="M44" s="138"/>
      <c r="N44" s="138"/>
      <c r="O44" s="139"/>
      <c r="P44" s="139"/>
      <c r="Q44" s="139"/>
      <c r="R44" s="139"/>
      <c r="S44" s="139"/>
      <c r="T44" s="139"/>
      <c r="U44" s="139"/>
      <c r="V44" s="19">
        <v>0</v>
      </c>
      <c r="W44" s="19">
        <v>0</v>
      </c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40"/>
      <c r="AI44" s="140"/>
      <c r="AJ44" s="140"/>
      <c r="AK44" s="141"/>
      <c r="AL44" s="141"/>
      <c r="AM44" s="141"/>
      <c r="AN44" s="141"/>
      <c r="AO44" s="137"/>
      <c r="AP44" s="137" t="s">
        <v>83</v>
      </c>
      <c r="AQ44" s="137" t="s">
        <v>83</v>
      </c>
      <c r="AR44" s="137" t="s">
        <v>83</v>
      </c>
      <c r="AS44" s="137" t="s">
        <v>83</v>
      </c>
      <c r="AT44" s="137" t="s">
        <v>84</v>
      </c>
      <c r="AU44" s="137" t="s">
        <v>84</v>
      </c>
      <c r="AV44" s="137"/>
      <c r="AW44" s="137"/>
      <c r="AX44" s="137"/>
      <c r="AY44" s="137"/>
      <c r="AZ44" s="137"/>
      <c r="BA44" s="137"/>
      <c r="BB44" s="137"/>
      <c r="BC44" s="137"/>
      <c r="BD44" s="137"/>
      <c r="BE44" s="138"/>
      <c r="BF44" s="13">
        <f t="shared" si="1"/>
        <v>0</v>
      </c>
    </row>
    <row r="45" spans="1:58" ht="26.25" customHeight="1" x14ac:dyDescent="0.2">
      <c r="B45" s="257" t="s">
        <v>71</v>
      </c>
      <c r="C45" s="257"/>
      <c r="D45" s="23"/>
      <c r="E45" s="23"/>
      <c r="F45" s="23"/>
      <c r="G45" s="23"/>
      <c r="H45" s="23"/>
      <c r="I45" s="23"/>
      <c r="J45" s="23"/>
      <c r="K45" s="23"/>
      <c r="L45" s="23"/>
      <c r="M45" s="23">
        <v>2</v>
      </c>
      <c r="N45" s="23">
        <v>1</v>
      </c>
      <c r="O45" s="23"/>
      <c r="P45" s="23"/>
      <c r="Q45" s="23"/>
      <c r="R45" s="23"/>
      <c r="S45" s="23"/>
      <c r="T45" s="23"/>
      <c r="U45" s="23"/>
      <c r="V45" s="60"/>
      <c r="W45" s="60"/>
      <c r="X45" s="23"/>
      <c r="Y45" s="23"/>
      <c r="Z45" s="23"/>
      <c r="AA45" s="23"/>
      <c r="AB45" s="23"/>
      <c r="AC45" s="23"/>
      <c r="AD45" s="23"/>
      <c r="AE45" s="23">
        <v>4</v>
      </c>
      <c r="AF45" s="23"/>
      <c r="AG45" s="23"/>
      <c r="AH45" s="23">
        <v>1</v>
      </c>
      <c r="AI45" s="23">
        <v>1</v>
      </c>
      <c r="AJ45" s="23">
        <v>1</v>
      </c>
      <c r="AK45" s="23">
        <v>3</v>
      </c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13">
        <f t="shared" si="1"/>
        <v>13</v>
      </c>
    </row>
    <row r="47" spans="1:58" x14ac:dyDescent="0.2">
      <c r="B47" s="24" t="s">
        <v>79</v>
      </c>
    </row>
  </sheetData>
  <mergeCells count="63">
    <mergeCell ref="B45:C45"/>
    <mergeCell ref="E3:BE3"/>
    <mergeCell ref="E5:BE5"/>
    <mergeCell ref="B13:B14"/>
    <mergeCell ref="C13:C14"/>
    <mergeCell ref="B15:B16"/>
    <mergeCell ref="AK31:AK34"/>
    <mergeCell ref="AE39:AE40"/>
    <mergeCell ref="M29:M30"/>
    <mergeCell ref="B2:B6"/>
    <mergeCell ref="A1:BE1"/>
    <mergeCell ref="AR2:AU2"/>
    <mergeCell ref="AW2:AY2"/>
    <mergeCell ref="AZ2:BD2"/>
    <mergeCell ref="B7:B8"/>
    <mergeCell ref="B11:B12"/>
    <mergeCell ref="AN2:AQ2"/>
    <mergeCell ref="F2:H2"/>
    <mergeCell ref="J2:L2"/>
    <mergeCell ref="AE2:AH2"/>
    <mergeCell ref="C2:C6"/>
    <mergeCell ref="W2:Y2"/>
    <mergeCell ref="AA2:AC2"/>
    <mergeCell ref="AJ2:AL2"/>
    <mergeCell ref="B17:B18"/>
    <mergeCell ref="B21:B22"/>
    <mergeCell ref="D2:D6"/>
    <mergeCell ref="AE9:AE12"/>
    <mergeCell ref="A7:A44"/>
    <mergeCell ref="B9:B10"/>
    <mergeCell ref="C9:C10"/>
    <mergeCell ref="B29:B30"/>
    <mergeCell ref="C25:C26"/>
    <mergeCell ref="C37:C38"/>
    <mergeCell ref="C19:C20"/>
    <mergeCell ref="C7:C8"/>
    <mergeCell ref="C15:C16"/>
    <mergeCell ref="C11:C12"/>
    <mergeCell ref="A2:A6"/>
    <mergeCell ref="B31:B32"/>
    <mergeCell ref="C31:C32"/>
    <mergeCell ref="N2:Q2"/>
    <mergeCell ref="R2:U2"/>
    <mergeCell ref="B19:B20"/>
    <mergeCell ref="B27:B28"/>
    <mergeCell ref="B23:B24"/>
    <mergeCell ref="C23:C24"/>
    <mergeCell ref="B25:B26"/>
    <mergeCell ref="AK27:AK28"/>
    <mergeCell ref="AK37:AK38"/>
    <mergeCell ref="C29:C30"/>
    <mergeCell ref="M17:M18"/>
    <mergeCell ref="M25:M26"/>
    <mergeCell ref="C21:C22"/>
    <mergeCell ref="C17:C18"/>
    <mergeCell ref="B39:B40"/>
    <mergeCell ref="C39:C40"/>
    <mergeCell ref="B33:B34"/>
    <mergeCell ref="C33:C34"/>
    <mergeCell ref="B37:B38"/>
    <mergeCell ref="AE13:AE14"/>
    <mergeCell ref="AE23:AE24"/>
    <mergeCell ref="C27:C28"/>
  </mergeCells>
  <phoneticPr fontId="5" type="noConversion"/>
  <hyperlinks>
    <hyperlink ref="B44" location="_ftn1" display="_ftn1"/>
    <hyperlink ref="B47" location="_ftnref1" display="_ftnref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7p6kB0eS/5so1BH6MbeOawpQ2uVZOIkoUQOs9Wd/pZA=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5qGrALARpWaN/bXXuJIs6/YRK4lz25fO7edgRkvusZc=</DigestValue>
    </Reference>
  </SignedInfo>
  <SignatureValue>HQi5nffqgJHoO1tIHxgxQpP8Y3fR891SWGVc/PDRvNR7QbY34dYIA64KwNuFRtJl
AoYcvri/nYj4MiqT3PUstA==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1L7dXGMoLSJlcRc0SXsHK2qJUVs=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p17m3Ii7SLDQO7RoUGoklnQywek=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p17m3Ii7SLDQO7RoUGoklnQywek=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XT8r5FM33+3SLZbZ/TdEKR8Bo0w=</DigestValue>
      </Reference>
      <Reference URI="/xl/sharedStrings.xml?ContentType=application/vnd.openxmlformats-officedocument.spreadsheetml.sharedStrings+xml">
        <DigestMethod Algorithm="http://www.w3.org/2000/09/xmldsig#sha1"/>
        <DigestValue>F40u7BQo/dulKQSbgTecIyNpXMo=</DigestValue>
      </Reference>
      <Reference URI="/xl/styles.xml?ContentType=application/vnd.openxmlformats-officedocument.spreadsheetml.styles+xml">
        <DigestMethod Algorithm="http://www.w3.org/2000/09/xmldsig#sha1"/>
        <DigestValue>q+aPB7Q/HOPhgmJDbVw7pxpcNn4=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ETnU26xP9k89ey9fprcJbZJ75VA=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lKnLrF9himR5ywhHx3lKMZqNhxI=</DigestValue>
      </Reference>
      <Reference URI="/xl/worksheets/sheet2.xml?ContentType=application/vnd.openxmlformats-officedocument.spreadsheetml.worksheet+xml">
        <DigestMethod Algorithm="http://www.w3.org/2000/09/xmldsig#sha1"/>
        <DigestValue>GifGr9ULy4/vC9P2SNpEDokOhxE=</DigestValue>
      </Reference>
      <Reference URI="/xl/worksheets/sheet3.xml?ContentType=application/vnd.openxmlformats-officedocument.spreadsheetml.worksheet+xml">
        <DigestMethod Algorithm="http://www.w3.org/2000/09/xmldsig#sha1"/>
        <DigestValue>OHsq7d+htz4Q0gy9R5Pv9LwQMys=</DigestValue>
      </Reference>
      <Reference URI="/xl/worksheets/sheet4.xml?ContentType=application/vnd.openxmlformats-officedocument.spreadsheetml.worksheet+xml">
        <DigestMethod Algorithm="http://www.w3.org/2000/09/xmldsig#sha1"/>
        <DigestValue>NRXv5G3/KmMz8xCWrBZwcdjGUpY=</DigestValue>
      </Reference>
      <Reference URI="/xl/worksheets/sheet5.xml?ContentType=application/vnd.openxmlformats-officedocument.spreadsheetml.worksheet+xml">
        <DigestMethod Algorithm="http://www.w3.org/2000/09/xmldsig#sha1"/>
        <DigestValue>0SIWpRTf7Rz4f2J+usLQX6hia7Y=</DigestValue>
      </Reference>
      <Reference URI="/xl/worksheets/sheet6.xml?ContentType=application/vnd.openxmlformats-officedocument.spreadsheetml.worksheet+xml">
        <DigestMethod Algorithm="http://www.w3.org/2000/09/xmldsig#sha1"/>
        <DigestValue>tizB6LlnLPaut4tg1FSAheUaATw=</DigestValue>
      </Reference>
      <Reference URI="/xl/worksheets/sheet7.xml?ContentType=application/vnd.openxmlformats-officedocument.spreadsheetml.worksheet+xml">
        <DigestMethod Algorithm="http://www.w3.org/2000/09/xmldsig#sha1"/>
        <DigestValue>OsAxeJHPmyXuNYAAlcgo8sOuaN8=</DigestValue>
      </Reference>
      <Reference URI="/xl/worksheets/sheet8.xml?ContentType=application/vnd.openxmlformats-officedocument.spreadsheetml.worksheet+xml">
        <DigestMethod Algorithm="http://www.w3.org/2000/09/xmldsig#sha1"/>
        <DigestValue>okdHIARhoirT0QD370uhfqX3PXc=</DigestValue>
      </Reference>
      <Reference URI="/xl/worksheets/sheet9.xml?ContentType=application/vnd.openxmlformats-officedocument.spreadsheetml.worksheet+xml">
        <DigestMethod Algorithm="http://www.w3.org/2000/09/xmldsig#sha1"/>
        <DigestValue>7tghM1fqbjalyd6CuAir/pozjpQ=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2020-12-30T11:06:26Z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2020-12-30T11:06:26Z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титульный</vt:lpstr>
      <vt:lpstr>1 курс</vt:lpstr>
      <vt:lpstr>гр аттестаций 1 курс</vt:lpstr>
      <vt:lpstr>2 курс</vt:lpstr>
      <vt:lpstr>гр аттестаций 2 курс</vt:lpstr>
      <vt:lpstr>3 курс</vt:lpstr>
      <vt:lpstr>гр аттестаций 3 курс</vt:lpstr>
      <vt:lpstr>4 курс</vt:lpstr>
      <vt:lpstr>гр аттестаций 4 курс</vt:lpstr>
      <vt:lpstr>'гр аттестаций 4 курс'!_ftn1</vt:lpstr>
      <vt:lpstr>'гр аттестаций 4 курс'!_ftnref1</vt:lpstr>
      <vt:lpstr>'1 курс'!Область_печати</vt:lpstr>
      <vt:lpstr>'2 курс'!Область_печати</vt:lpstr>
      <vt:lpstr>'3 курс'!Область_печати</vt:lpstr>
      <vt:lpstr>'4 курс'!Область_печати</vt:lpstr>
      <vt:lpstr>'гр аттестаций 1 курс'!Область_печати</vt:lpstr>
      <vt:lpstr>'гр аттестаций 2 курс'!Область_печати</vt:lpstr>
      <vt:lpstr>'гр аттестаций 3 курс'!Область_печати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2020-10-08T06:58:15Z</cp:lastPrinted>
  <dcterms:created xsi:type="dcterms:W3CDTF">2011-10-06T07:56:56Z</dcterms:created>
  <dcterms:modified xsi:type="dcterms:W3CDTF">2020-12-30T11:06:18Z</dcterms:modified>
</cp:coreProperties>
</file>